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5180" windowHeight="10110"/>
  </bookViews>
  <sheets>
    <sheet name="объем доходов 2013" sheetId="1" r:id="rId1"/>
  </sheets>
  <calcPr calcId="125725"/>
</workbook>
</file>

<file path=xl/calcChain.xml><?xml version="1.0" encoding="utf-8"?>
<calcChain xmlns="http://schemas.openxmlformats.org/spreadsheetml/2006/main">
  <c r="E13" i="1"/>
  <c r="E53"/>
  <c r="D50"/>
  <c r="E55"/>
  <c r="E56"/>
  <c r="E58"/>
  <c r="E59"/>
  <c r="D51"/>
  <c r="C51"/>
  <c r="C50" s="1"/>
  <c r="E50" s="1"/>
  <c r="C23"/>
  <c r="C29"/>
  <c r="C32"/>
  <c r="C35"/>
  <c r="C9"/>
  <c r="D7"/>
  <c r="D6" s="1"/>
  <c r="D9"/>
  <c r="D14"/>
  <c r="E14" s="1"/>
  <c r="D18"/>
  <c r="D21"/>
  <c r="D23"/>
  <c r="D27"/>
  <c r="D29"/>
  <c r="D32"/>
  <c r="E32" s="1"/>
  <c r="D35"/>
  <c r="D47"/>
  <c r="E8"/>
  <c r="E9"/>
  <c r="E10"/>
  <c r="E11"/>
  <c r="E12"/>
  <c r="E15"/>
  <c r="E16"/>
  <c r="E17"/>
  <c r="E19"/>
  <c r="E20"/>
  <c r="E23"/>
  <c r="E24"/>
  <c r="E25"/>
  <c r="E26"/>
  <c r="E27"/>
  <c r="E28"/>
  <c r="E29"/>
  <c r="E30"/>
  <c r="E31"/>
  <c r="E33"/>
  <c r="E34"/>
  <c r="E35"/>
  <c r="E36"/>
  <c r="E37"/>
  <c r="E38"/>
  <c r="E39"/>
  <c r="E40"/>
  <c r="E41"/>
  <c r="E42"/>
  <c r="E43"/>
  <c r="E44"/>
  <c r="E46"/>
  <c r="E51"/>
  <c r="E52"/>
  <c r="E54"/>
  <c r="E57"/>
  <c r="C7"/>
  <c r="C6" s="1"/>
  <c r="C60" s="1"/>
  <c r="C14"/>
  <c r="C18"/>
  <c r="E18" s="1"/>
  <c r="C21"/>
  <c r="C27"/>
  <c r="C47"/>
  <c r="D60" l="1"/>
  <c r="E60" s="1"/>
  <c r="E6"/>
  <c r="E7"/>
</calcChain>
</file>

<file path=xl/sharedStrings.xml><?xml version="1.0" encoding="utf-8"?>
<sst xmlns="http://schemas.openxmlformats.org/spreadsheetml/2006/main" count="125" uniqueCount="120">
  <si>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</si>
  <si>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</si>
  <si>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</si>
  <si>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</si>
  <si>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</si>
  <si>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</si>
  <si>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</si>
  <si>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организаций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</si>
  <si>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</si>
  <si>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</si>
  <si>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</si>
  <si>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</si>
  <si>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</si>
  <si>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</si>
  <si>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</si>
  <si>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</si>
  <si>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</si>
  <si>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</si>
  <si>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</si>
  <si>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</si>
  <si>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поступления от денежных взысканий (штрафов) и иных сумм в возмещение ущерба</t>
  </si>
  <si>
    <t>( тыс.руб.)</t>
  </si>
  <si>
    <t xml:space="preserve">БЕЗВОЗМЕЗДНЫЕ ПОСТУПЛЕНИЯ </t>
  </si>
  <si>
    <t>ГОСУДАРСТВЕННАЯ ПОШЛИНА</t>
  </si>
  <si>
    <t>000 10000000 00 0000 000</t>
  </si>
  <si>
    <t>000 10100000 00 0000 000</t>
  </si>
  <si>
    <t>000 10102000 01 0000 110</t>
  </si>
  <si>
    <t>000 10500000 00 0000 000</t>
  </si>
  <si>
    <t>000 10600000 00 0000 000</t>
  </si>
  <si>
    <t>000 10601000 00 0000 110</t>
  </si>
  <si>
    <t>000 10602000 02 0000 110</t>
  </si>
  <si>
    <t>000 10606000 00 0000 110</t>
  </si>
  <si>
    <t>000 10800000 00 0000 000</t>
  </si>
  <si>
    <t>000 10803000 01 0000 110</t>
  </si>
  <si>
    <t>000 10807000 01 0000 110</t>
  </si>
  <si>
    <t>000 11100000 00 0000 000</t>
  </si>
  <si>
    <t>000 11105000 00 0000 120</t>
  </si>
  <si>
    <t>000 11107000 00 0000 120</t>
  </si>
  <si>
    <t>000 11109000 00 0000 120</t>
  </si>
  <si>
    <t>000 11200000 00 0000 000</t>
  </si>
  <si>
    <t>000 11400000 00 0000 000</t>
  </si>
  <si>
    <t>000 11600000 00 0000 000</t>
  </si>
  <si>
    <t>000 11603000 00 0000 140</t>
  </si>
  <si>
    <t>000 11621000 00 0000 140</t>
  </si>
  <si>
    <t>000 11628000 01 0000 140</t>
  </si>
  <si>
    <t>000 11690000 00 0000 140</t>
  </si>
  <si>
    <t xml:space="preserve">000 20000000 00 0000 000 </t>
  </si>
  <si>
    <t xml:space="preserve">000 20200000 00 0000 000 </t>
  </si>
  <si>
    <t>НАЛОГОВЫЕ И НЕНАЛОГОВЫЕ ДОХОДЫ</t>
  </si>
  <si>
    <t>000 11402000 00 0000 000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</si>
  <si>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</si>
  <si>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</si>
  <si>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Наименование</t>
  </si>
  <si>
    <t>Код БК</t>
  </si>
  <si>
    <t>ВСЕГО ДОХОДОВ</t>
  </si>
  <si>
    <t>000 20201000 00 0000 151</t>
  </si>
  <si>
    <t>000 20203000 00 0000 151</t>
  </si>
  <si>
    <t>000 11201000 01 0000 120</t>
  </si>
  <si>
    <t>000 11300000 00 0000 000</t>
  </si>
  <si>
    <t>000 10501000 00 0000 110</t>
  </si>
  <si>
    <t>Налог, взимаемый в связи с применением упрощенной системы налогообложения</t>
  </si>
  <si>
    <t>000 11406000 00 0000 430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</si>
  <si>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</si>
  <si>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</si>
  <si>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</si>
  <si>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</si>
  <si>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 государственной и муниципальной собственности (за исключением земельных участков бюджетных и автономных учреждений)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</si>
  <si>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 </t>
  </si>
  <si>
    <t>000 11606000 01 0000 140</t>
  </si>
  <si>
    <t>000 11608000 01 0000 140</t>
  </si>
  <si>
    <t>000 11301000 00 0000 130</t>
  </si>
  <si>
    <t>000 11302000 00 0000 130</t>
  </si>
  <si>
    <t>Доходы  от компенсации затрат государства</t>
  </si>
  <si>
    <t>ДОХОДЫ ОТ ОКАЗАНИЯ ПЛАТНЫХ УСЛУГ (РАБОТ) И КОМПЕНСАЦИИ ЗАТРАТ ГОСУДАРСТВА</t>
  </si>
  <si>
    <t>000 20700000 00 0000 180</t>
  </si>
  <si>
    <t>000 10502000 02 0000 110</t>
  </si>
  <si>
    <t>000 10503000 01 0000 110</t>
  </si>
  <si>
    <t>000 11625000 00 0000 140</t>
  </si>
  <si>
    <t>000 20202000 00 0000 151</t>
  </si>
  <si>
    <t>Субсидии бюджетам субъектов Российской Федерации и муниципальных образований (межбюджетные субсидии)</t>
  </si>
  <si>
    <t>000 11637000 00 0000 140</t>
  </si>
  <si>
    <t>Поступления сумм в возмещение вреда, причиняемого автомобильным дорогам транспортными средствами, осуществляющим перевозки тяжеловесных и (или) крупногабаритных грузов</t>
  </si>
  <si>
    <t>000 11630000 01 0000 140</t>
  </si>
  <si>
    <t>Денежные взыскания (штрафы) за правонарушения в области дорожного движения</t>
  </si>
  <si>
    <t>000 11643000 01 0000 140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</si>
  <si>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</si>
  <si>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Доходы от оказания платных услуг (работ)</t>
  </si>
  <si>
    <t>Процент исполнения (%)</t>
  </si>
  <si>
    <t>Утверждено на 2013 год</t>
  </si>
  <si>
    <t>000 10504000 02 0000 110</t>
  </si>
  <si>
    <t>Налог, взимаемый в связи с применением патентной системы налогообложения</t>
  </si>
  <si>
    <t>-</t>
  </si>
  <si>
    <t>000 10900000 00 0000 000</t>
  </si>
  <si>
    <t>ЗАДОЛЖЕННОСТЬ И ПЕРЕРАСЧЕТЫ ПО ОТМЕНЕННЫМ НАЛОГАМ, СБОРАМ И ИНЫМ ОБЯЗАТЕЛЬНЫМ ПЛАТЕЖАМ</t>
  </si>
  <si>
    <t>000 10904000 00 000 110</t>
  </si>
  <si>
    <t>Налоги на имущество</t>
  </si>
  <si>
    <t>000 11700000 00 0000 000</t>
  </si>
  <si>
    <t>ПРОЧИЕ НЕНАЛОГОВЫЕ ДОХОДЫ</t>
  </si>
  <si>
    <t>000 11701000 00 0000 180</t>
  </si>
  <si>
    <t>Невыясненные поступления</t>
  </si>
  <si>
    <t>000 11705000 00 0000 180</t>
  </si>
  <si>
    <t>Прочие неналоговые доходы</t>
  </si>
  <si>
    <t>000 2180000 00 0000 000</t>
  </si>
  <si>
    <t>000 2190000 00 0000 000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</si>
  <si>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</si>
  <si>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</si>
  <si>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</si>
  <si>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</si>
  <si>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</si>
  <si>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Приложение №1</t>
  </si>
  <si>
    <t>к отчету</t>
  </si>
  <si>
    <t>Исполнено за 1 полугодие
2013 года</t>
  </si>
  <si>
    <t>000 20400000 00 0000 180</t>
  </si>
  <si>
    <t>БЕЗВОЗМЕЗДНЫЕ ПОСТУПЛЕНИЯ ОТ НЕГОСУДАРСТВЕННЫХ ОРГАНИЗАЦИЙ</t>
  </si>
  <si>
    <t>000 20204000 00 0000 151</t>
  </si>
  <si>
    <t>Иные межбюджетные трансферты</t>
  </si>
  <si>
    <t>Денежные взыскания (штрафы),установленные законами субъектов Российской  Федерации за   несоблюдение муниципальных правовых актов</t>
  </si>
  <si>
    <t>000 11651000 02 0000 140</t>
  </si>
  <si>
    <t>Объемы поступления доходов бюджета  муниципального образования
 "Город Кирово-Чепецк" Кировской области 
за 1 полугодие 2013 года</t>
  </si>
  <si>
    <t>__________________</t>
  </si>
</sst>
</file>

<file path=xl/styles.xml><?xml version="1.0" encoding="utf-8"?>
<styleSheet xmlns="http://schemas.openxmlformats.org/spreadsheetml/2006/main">
  <numFmts count="2">
    <numFmt numFmtId="172" formatCode="0.0"/>
    <numFmt numFmtId="182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NewRomanPSMT"/>
    </font>
    <font>
      <b/>
      <sz val="10"/>
      <name val="TimesNewRomanPSMT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0" fontId="1" fillId="0" borderId="0" xfId="0" applyNumberFormat="1" applyFont="1" applyFill="1" applyAlignment="1">
      <alignment horizontal="justify" vertical="top" wrapText="1"/>
    </xf>
    <xf numFmtId="0" fontId="7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justify" vertical="top"/>
    </xf>
    <xf numFmtId="0" fontId="1" fillId="0" borderId="1" xfId="0" applyFont="1" applyFill="1" applyBorder="1" applyAlignment="1">
      <alignment vertical="top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182" fontId="1" fillId="0" borderId="2" xfId="0" applyNumberFormat="1" applyFont="1" applyFill="1" applyBorder="1" applyAlignment="1">
      <alignment horizontal="center" vertical="top" wrapText="1"/>
    </xf>
    <xf numFmtId="182" fontId="1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69"/>
  <sheetViews>
    <sheetView tabSelected="1" zoomScaleNormal="100" workbookViewId="0">
      <selection activeCell="B64" sqref="B64"/>
    </sheetView>
  </sheetViews>
  <sheetFormatPr defaultRowHeight="12.75"/>
  <cols>
    <col min="1" max="1" width="23.140625" style="3" bestFit="1" customWidth="1"/>
    <col min="2" max="2" width="63" style="3" customWidth="1"/>
    <col min="3" max="3" width="13" style="15" customWidth="1"/>
    <col min="4" max="4" width="14.140625" style="13" customWidth="1"/>
    <col min="5" max="5" width="11" style="13" customWidth="1"/>
    <col min="6" max="16384" width="9.140625" style="2"/>
  </cols>
  <sheetData>
    <row r="1" spans="1:5" ht="18.75" customHeight="1">
      <c r="A1" s="31"/>
      <c r="B1" s="31"/>
      <c r="C1" s="31"/>
      <c r="D1" s="30" t="s">
        <v>109</v>
      </c>
      <c r="E1" s="30"/>
    </row>
    <row r="2" spans="1:5" ht="18.75" customHeight="1">
      <c r="A2" s="31"/>
      <c r="B2" s="31"/>
      <c r="C2" s="31"/>
      <c r="D2" s="26" t="s">
        <v>110</v>
      </c>
      <c r="E2" s="26"/>
    </row>
    <row r="3" spans="1:5" ht="56.25" customHeight="1">
      <c r="A3" s="32" t="s">
        <v>118</v>
      </c>
      <c r="B3" s="32"/>
      <c r="C3" s="32"/>
      <c r="D3" s="32"/>
      <c r="E3" s="32"/>
    </row>
    <row r="4" spans="1:5">
      <c r="C4" s="14"/>
      <c r="E4" s="14" t="s">
        <v>21</v>
      </c>
    </row>
    <row r="5" spans="1:5" ht="38.25">
      <c r="A5" s="8" t="s">
        <v>53</v>
      </c>
      <c r="B5" s="8" t="s">
        <v>52</v>
      </c>
      <c r="C5" s="11" t="s">
        <v>88</v>
      </c>
      <c r="D5" s="11" t="s">
        <v>111</v>
      </c>
      <c r="E5" s="12" t="s">
        <v>87</v>
      </c>
    </row>
    <row r="6" spans="1:5" s="6" customFormat="1" ht="15">
      <c r="A6" s="16" t="s">
        <v>24</v>
      </c>
      <c r="B6" s="17" t="s">
        <v>48</v>
      </c>
      <c r="C6" s="19">
        <f>C7+C9+C14+C18+C21+C23+C27+C29+C32+C35+C47</f>
        <v>738461.90000000014</v>
      </c>
      <c r="D6" s="19">
        <f>D7+D9+D14+D18+D21+D23+D27+D29+D32+D35+D47</f>
        <v>366391.60000000009</v>
      </c>
      <c r="E6" s="19">
        <f>D6*100/C6</f>
        <v>49.615504875742403</v>
      </c>
    </row>
    <row r="7" spans="1:5" s="7" customFormat="1">
      <c r="A7" s="16" t="s">
        <v>25</v>
      </c>
      <c r="B7" s="18" t="s">
        <v>0</v>
      </c>
      <c r="C7" s="19">
        <f>SUM(C8)</f>
        <v>448301.7</v>
      </c>
      <c r="D7" s="19">
        <f>SUM(D8)</f>
        <v>201944.6</v>
      </c>
      <c r="E7" s="19">
        <f t="shared" ref="E7:E59" si="0">D7*100/C7</f>
        <v>45.046583584224642</v>
      </c>
    </row>
    <row r="8" spans="1:5">
      <c r="A8" s="1" t="s">
        <v>26</v>
      </c>
      <c r="B8" s="4" t="s">
        <v>1</v>
      </c>
      <c r="C8" s="20">
        <v>448301.7</v>
      </c>
      <c r="D8" s="20">
        <v>201944.6</v>
      </c>
      <c r="E8" s="20">
        <f t="shared" si="0"/>
        <v>45.046583584224642</v>
      </c>
    </row>
    <row r="9" spans="1:5" s="7" customFormat="1">
      <c r="A9" s="16" t="s">
        <v>27</v>
      </c>
      <c r="B9" s="18" t="s">
        <v>2</v>
      </c>
      <c r="C9" s="19">
        <f>SUM(C10:C13)</f>
        <v>48463.299999999996</v>
      </c>
      <c r="D9" s="19">
        <f>SUM(D10:D13)</f>
        <v>23657.800000000003</v>
      </c>
      <c r="E9" s="19">
        <f t="shared" si="0"/>
        <v>48.815908120165169</v>
      </c>
    </row>
    <row r="10" spans="1:5" ht="25.5">
      <c r="A10" s="1" t="s">
        <v>59</v>
      </c>
      <c r="B10" s="1" t="s">
        <v>60</v>
      </c>
      <c r="C10" s="20">
        <v>10270.5</v>
      </c>
      <c r="D10" s="20">
        <v>5932.9</v>
      </c>
      <c r="E10" s="20">
        <f t="shared" si="0"/>
        <v>57.7664183827467</v>
      </c>
    </row>
    <row r="11" spans="1:5">
      <c r="A11" s="1" t="s">
        <v>75</v>
      </c>
      <c r="B11" s="4" t="s">
        <v>3</v>
      </c>
      <c r="C11" s="20">
        <v>37765.599999999999</v>
      </c>
      <c r="D11" s="20">
        <v>17228</v>
      </c>
      <c r="E11" s="20">
        <f t="shared" si="0"/>
        <v>45.61823458385409</v>
      </c>
    </row>
    <row r="12" spans="1:5">
      <c r="A12" s="1" t="s">
        <v>76</v>
      </c>
      <c r="B12" s="4" t="s">
        <v>4</v>
      </c>
      <c r="C12" s="20">
        <v>26.6</v>
      </c>
      <c r="D12" s="20">
        <v>0.5</v>
      </c>
      <c r="E12" s="20">
        <f t="shared" si="0"/>
        <v>1.8796992481203008</v>
      </c>
    </row>
    <row r="13" spans="1:5" ht="27" customHeight="1">
      <c r="A13" s="1" t="s">
        <v>89</v>
      </c>
      <c r="B13" s="4" t="s">
        <v>90</v>
      </c>
      <c r="C13" s="20">
        <v>400.6</v>
      </c>
      <c r="D13" s="20">
        <v>496.4</v>
      </c>
      <c r="E13" s="20">
        <f t="shared" si="0"/>
        <v>123.9141288067898</v>
      </c>
    </row>
    <row r="14" spans="1:5" s="7" customFormat="1">
      <c r="A14" s="16" t="s">
        <v>28</v>
      </c>
      <c r="B14" s="18" t="s">
        <v>5</v>
      </c>
      <c r="C14" s="19">
        <f>SUM(C15:C17)</f>
        <v>79648.799999999988</v>
      </c>
      <c r="D14" s="19">
        <f>SUM(D15:D17)</f>
        <v>37694.199999999997</v>
      </c>
      <c r="E14" s="19">
        <f t="shared" si="0"/>
        <v>47.325508984441697</v>
      </c>
    </row>
    <row r="15" spans="1:5">
      <c r="A15" s="1" t="s">
        <v>29</v>
      </c>
      <c r="B15" s="4" t="s">
        <v>6</v>
      </c>
      <c r="C15" s="20">
        <v>14414.7</v>
      </c>
      <c r="D15" s="20">
        <v>628.79999999999995</v>
      </c>
      <c r="E15" s="20">
        <f t="shared" si="0"/>
        <v>4.3622135736435714</v>
      </c>
    </row>
    <row r="16" spans="1:5">
      <c r="A16" s="1" t="s">
        <v>30</v>
      </c>
      <c r="B16" s="4" t="s">
        <v>7</v>
      </c>
      <c r="C16" s="20">
        <v>35707</v>
      </c>
      <c r="D16" s="20">
        <v>22018.7</v>
      </c>
      <c r="E16" s="20">
        <f t="shared" si="0"/>
        <v>61.664939647688129</v>
      </c>
    </row>
    <row r="17" spans="1:5">
      <c r="A17" s="1" t="s">
        <v>31</v>
      </c>
      <c r="B17" s="4" t="s">
        <v>8</v>
      </c>
      <c r="C17" s="20">
        <v>29527.1</v>
      </c>
      <c r="D17" s="20">
        <v>15046.7</v>
      </c>
      <c r="E17" s="20">
        <f t="shared" si="0"/>
        <v>50.958949575136067</v>
      </c>
    </row>
    <row r="18" spans="1:5" s="7" customFormat="1">
      <c r="A18" s="16" t="s">
        <v>32</v>
      </c>
      <c r="B18" s="18" t="s">
        <v>23</v>
      </c>
      <c r="C18" s="19">
        <f>C19+C20</f>
        <v>5348</v>
      </c>
      <c r="D18" s="19">
        <f>D19+D20</f>
        <v>2799.2</v>
      </c>
      <c r="E18" s="19">
        <f t="shared" si="0"/>
        <v>52.341062079281976</v>
      </c>
    </row>
    <row r="19" spans="1:5" ht="25.5">
      <c r="A19" s="1" t="s">
        <v>33</v>
      </c>
      <c r="B19" s="4" t="s">
        <v>9</v>
      </c>
      <c r="C19" s="20">
        <v>5300</v>
      </c>
      <c r="D19" s="20">
        <v>2742.2</v>
      </c>
      <c r="E19" s="20">
        <f t="shared" si="0"/>
        <v>51.739622641509435</v>
      </c>
    </row>
    <row r="20" spans="1:5" ht="25.5">
      <c r="A20" s="1" t="s">
        <v>34</v>
      </c>
      <c r="B20" s="4" t="s">
        <v>10</v>
      </c>
      <c r="C20" s="20">
        <v>48</v>
      </c>
      <c r="D20" s="20">
        <v>57</v>
      </c>
      <c r="E20" s="20">
        <f t="shared" si="0"/>
        <v>118.75</v>
      </c>
    </row>
    <row r="21" spans="1:5" ht="25.5">
      <c r="A21" s="16" t="s">
        <v>92</v>
      </c>
      <c r="B21" s="18" t="s">
        <v>93</v>
      </c>
      <c r="C21" s="19">
        <f>C22</f>
        <v>0</v>
      </c>
      <c r="D21" s="19">
        <f>D22</f>
        <v>-72.8</v>
      </c>
      <c r="E21" s="19" t="s">
        <v>91</v>
      </c>
    </row>
    <row r="22" spans="1:5">
      <c r="A22" s="1" t="s">
        <v>94</v>
      </c>
      <c r="B22" s="4" t="s">
        <v>95</v>
      </c>
      <c r="C22" s="20">
        <v>0</v>
      </c>
      <c r="D22" s="20">
        <v>-72.8</v>
      </c>
      <c r="E22" s="19" t="s">
        <v>91</v>
      </c>
    </row>
    <row r="23" spans="1:5" s="7" customFormat="1" ht="25.5">
      <c r="A23" s="16" t="s">
        <v>35</v>
      </c>
      <c r="B23" s="18" t="s">
        <v>11</v>
      </c>
      <c r="C23" s="19">
        <f>C24+C25+C26</f>
        <v>81752.3</v>
      </c>
      <c r="D23" s="19">
        <f>D24+D25+D26</f>
        <v>42414</v>
      </c>
      <c r="E23" s="19">
        <f t="shared" si="0"/>
        <v>51.881109155338748</v>
      </c>
    </row>
    <row r="24" spans="1:5" ht="63.75">
      <c r="A24" s="1" t="s">
        <v>36</v>
      </c>
      <c r="B24" s="4" t="s">
        <v>63</v>
      </c>
      <c r="C24" s="20">
        <v>79038.3</v>
      </c>
      <c r="D24" s="20">
        <v>41304.300000000003</v>
      </c>
      <c r="E24" s="20">
        <f t="shared" si="0"/>
        <v>52.258588557699248</v>
      </c>
    </row>
    <row r="25" spans="1:5">
      <c r="A25" s="1" t="s">
        <v>37</v>
      </c>
      <c r="B25" s="4" t="s">
        <v>12</v>
      </c>
      <c r="C25" s="20">
        <v>14</v>
      </c>
      <c r="D25" s="20">
        <v>14</v>
      </c>
      <c r="E25" s="20">
        <f t="shared" si="0"/>
        <v>100</v>
      </c>
    </row>
    <row r="26" spans="1:5" ht="63.75">
      <c r="A26" s="1" t="s">
        <v>38</v>
      </c>
      <c r="B26" s="4" t="s">
        <v>64</v>
      </c>
      <c r="C26" s="20">
        <v>2700</v>
      </c>
      <c r="D26" s="20">
        <v>1095.7</v>
      </c>
      <c r="E26" s="20">
        <f t="shared" si="0"/>
        <v>40.581481481481482</v>
      </c>
    </row>
    <row r="27" spans="1:5" s="7" customFormat="1">
      <c r="A27" s="16" t="s">
        <v>39</v>
      </c>
      <c r="B27" s="18" t="s">
        <v>13</v>
      </c>
      <c r="C27" s="19">
        <f>SUM(C28)</f>
        <v>7621</v>
      </c>
      <c r="D27" s="19">
        <f>SUM(D28)</f>
        <v>3120.5</v>
      </c>
      <c r="E27" s="19">
        <f t="shared" si="0"/>
        <v>40.946070069544682</v>
      </c>
    </row>
    <row r="28" spans="1:5">
      <c r="A28" s="1" t="s">
        <v>57</v>
      </c>
      <c r="B28" s="4" t="s">
        <v>14</v>
      </c>
      <c r="C28" s="20">
        <v>7621</v>
      </c>
      <c r="D28" s="20">
        <v>3120.5</v>
      </c>
      <c r="E28" s="20">
        <f t="shared" si="0"/>
        <v>40.946070069544682</v>
      </c>
    </row>
    <row r="29" spans="1:5" s="7" customFormat="1" ht="25.5">
      <c r="A29" s="16" t="s">
        <v>58</v>
      </c>
      <c r="B29" s="18" t="s">
        <v>73</v>
      </c>
      <c r="C29" s="19">
        <f>SUM(C30:C31)</f>
        <v>49007.8</v>
      </c>
      <c r="D29" s="19">
        <f>SUM(D30:D31)</f>
        <v>26085.200000000001</v>
      </c>
      <c r="E29" s="19">
        <f t="shared" si="0"/>
        <v>53.226629230449028</v>
      </c>
    </row>
    <row r="30" spans="1:5" s="7" customFormat="1">
      <c r="A30" s="1" t="s">
        <v>70</v>
      </c>
      <c r="B30" s="4" t="s">
        <v>86</v>
      </c>
      <c r="C30" s="20">
        <v>46117</v>
      </c>
      <c r="D30" s="20">
        <v>24641.200000000001</v>
      </c>
      <c r="E30" s="20">
        <f t="shared" si="0"/>
        <v>53.431923151983</v>
      </c>
    </row>
    <row r="31" spans="1:5">
      <c r="A31" s="1" t="s">
        <v>71</v>
      </c>
      <c r="B31" s="4" t="s">
        <v>72</v>
      </c>
      <c r="C31" s="20">
        <v>2890.8</v>
      </c>
      <c r="D31" s="20">
        <v>1444</v>
      </c>
      <c r="E31" s="20">
        <f t="shared" si="0"/>
        <v>49.951570499515704</v>
      </c>
    </row>
    <row r="32" spans="1:5" s="7" customFormat="1" ht="25.5">
      <c r="A32" s="16" t="s">
        <v>40</v>
      </c>
      <c r="B32" s="18" t="s">
        <v>15</v>
      </c>
      <c r="C32" s="19">
        <f>C33+C34</f>
        <v>13305</v>
      </c>
      <c r="D32" s="19">
        <f>D33+D34</f>
        <v>25656.2</v>
      </c>
      <c r="E32" s="19">
        <f t="shared" si="0"/>
        <v>192.83126644118752</v>
      </c>
    </row>
    <row r="33" spans="1:5" ht="51">
      <c r="A33" s="1" t="s">
        <v>49</v>
      </c>
      <c r="B33" s="4" t="s">
        <v>65</v>
      </c>
      <c r="C33" s="20">
        <v>13277</v>
      </c>
      <c r="D33" s="20">
        <v>24565.9</v>
      </c>
      <c r="E33" s="20">
        <f t="shared" si="0"/>
        <v>185.02598478571966</v>
      </c>
    </row>
    <row r="34" spans="1:5" ht="38.25">
      <c r="A34" s="1" t="s">
        <v>61</v>
      </c>
      <c r="B34" s="4" t="s">
        <v>66</v>
      </c>
      <c r="C34" s="20">
        <v>28</v>
      </c>
      <c r="D34" s="20">
        <v>1090.3</v>
      </c>
      <c r="E34" s="20">
        <f t="shared" si="0"/>
        <v>3893.9285714285716</v>
      </c>
    </row>
    <row r="35" spans="1:5" s="7" customFormat="1">
      <c r="A35" s="16" t="s">
        <v>41</v>
      </c>
      <c r="B35" s="18" t="s">
        <v>16</v>
      </c>
      <c r="C35" s="19">
        <f>SUM(C36:C46)</f>
        <v>5014</v>
      </c>
      <c r="D35" s="19">
        <f>SUM(D36:D46)</f>
        <v>2869</v>
      </c>
      <c r="E35" s="19">
        <f t="shared" si="0"/>
        <v>57.219784603111286</v>
      </c>
    </row>
    <row r="36" spans="1:5" ht="25.5">
      <c r="A36" s="1" t="s">
        <v>42</v>
      </c>
      <c r="B36" s="4" t="s">
        <v>17</v>
      </c>
      <c r="C36" s="20">
        <v>200</v>
      </c>
      <c r="D36" s="20">
        <v>97.2</v>
      </c>
      <c r="E36" s="20">
        <f t="shared" si="0"/>
        <v>48.6</v>
      </c>
    </row>
    <row r="37" spans="1:5" ht="42" customHeight="1">
      <c r="A37" s="1" t="s">
        <v>68</v>
      </c>
      <c r="B37" s="4" t="s">
        <v>62</v>
      </c>
      <c r="C37" s="20">
        <v>15</v>
      </c>
      <c r="D37" s="20">
        <v>15</v>
      </c>
      <c r="E37" s="20">
        <f t="shared" si="0"/>
        <v>100</v>
      </c>
    </row>
    <row r="38" spans="1:5" ht="38.25">
      <c r="A38" s="1" t="s">
        <v>69</v>
      </c>
      <c r="B38" s="4" t="s">
        <v>67</v>
      </c>
      <c r="C38" s="20">
        <v>20</v>
      </c>
      <c r="D38" s="20">
        <v>258</v>
      </c>
      <c r="E38" s="20">
        <f t="shared" si="0"/>
        <v>1290</v>
      </c>
    </row>
    <row r="39" spans="1:5" ht="38.25">
      <c r="A39" s="1" t="s">
        <v>43</v>
      </c>
      <c r="B39" s="4" t="s">
        <v>18</v>
      </c>
      <c r="C39" s="20">
        <v>422</v>
      </c>
      <c r="D39" s="20">
        <v>0</v>
      </c>
      <c r="E39" s="20">
        <f t="shared" si="0"/>
        <v>0</v>
      </c>
    </row>
    <row r="40" spans="1:5" ht="76.5">
      <c r="A40" s="1" t="s">
        <v>77</v>
      </c>
      <c r="B40" s="4" t="s">
        <v>104</v>
      </c>
      <c r="C40" s="20">
        <v>151</v>
      </c>
      <c r="D40" s="20">
        <v>45.5</v>
      </c>
      <c r="E40" s="20">
        <f t="shared" si="0"/>
        <v>30.132450331125828</v>
      </c>
    </row>
    <row r="41" spans="1:5" ht="38.25">
      <c r="A41" s="1" t="s">
        <v>44</v>
      </c>
      <c r="B41" s="4" t="s">
        <v>19</v>
      </c>
      <c r="C41" s="20">
        <v>770</v>
      </c>
      <c r="D41" s="20">
        <v>339.2</v>
      </c>
      <c r="E41" s="20">
        <f t="shared" si="0"/>
        <v>44.051948051948052</v>
      </c>
    </row>
    <row r="42" spans="1:5" ht="25.5">
      <c r="A42" s="1" t="s">
        <v>82</v>
      </c>
      <c r="B42" s="4" t="s">
        <v>83</v>
      </c>
      <c r="C42" s="20">
        <v>27</v>
      </c>
      <c r="D42" s="20">
        <v>15.7</v>
      </c>
      <c r="E42" s="20">
        <f t="shared" si="0"/>
        <v>58.148148148148145</v>
      </c>
    </row>
    <row r="43" spans="1:5" ht="38.25">
      <c r="A43" s="9" t="s">
        <v>80</v>
      </c>
      <c r="B43" s="4" t="s">
        <v>81</v>
      </c>
      <c r="C43" s="20">
        <v>90</v>
      </c>
      <c r="D43" s="20">
        <v>54.7</v>
      </c>
      <c r="E43" s="20">
        <f t="shared" si="0"/>
        <v>60.777777777777779</v>
      </c>
    </row>
    <row r="44" spans="1:5" ht="51">
      <c r="A44" s="9" t="s">
        <v>84</v>
      </c>
      <c r="B44" s="4" t="s">
        <v>85</v>
      </c>
      <c r="C44" s="20">
        <v>160</v>
      </c>
      <c r="D44" s="20">
        <v>329.2</v>
      </c>
      <c r="E44" s="20">
        <f t="shared" si="0"/>
        <v>205.75</v>
      </c>
    </row>
    <row r="45" spans="1:5" ht="25.5">
      <c r="A45" s="9" t="s">
        <v>117</v>
      </c>
      <c r="B45" s="4" t="s">
        <v>116</v>
      </c>
      <c r="C45" s="20">
        <v>0</v>
      </c>
      <c r="D45" s="20">
        <v>20.2</v>
      </c>
      <c r="E45" s="20" t="s">
        <v>91</v>
      </c>
    </row>
    <row r="46" spans="1:5" ht="25.5">
      <c r="A46" s="1" t="s">
        <v>45</v>
      </c>
      <c r="B46" s="4" t="s">
        <v>20</v>
      </c>
      <c r="C46" s="20">
        <v>3159</v>
      </c>
      <c r="D46" s="20">
        <v>1694.3</v>
      </c>
      <c r="E46" s="20">
        <f t="shared" si="0"/>
        <v>53.634061411839191</v>
      </c>
    </row>
    <row r="47" spans="1:5" ht="18" customHeight="1">
      <c r="A47" s="16" t="s">
        <v>96</v>
      </c>
      <c r="B47" s="17" t="s">
        <v>97</v>
      </c>
      <c r="C47" s="19">
        <f>SUM(C48:C49)</f>
        <v>0</v>
      </c>
      <c r="D47" s="19">
        <f>SUM(D48:D49)</f>
        <v>223.7</v>
      </c>
      <c r="E47" s="19" t="s">
        <v>91</v>
      </c>
    </row>
    <row r="48" spans="1:5">
      <c r="A48" s="1" t="s">
        <v>98</v>
      </c>
      <c r="B48" s="4" t="s">
        <v>99</v>
      </c>
      <c r="C48" s="20">
        <v>0</v>
      </c>
      <c r="D48" s="20">
        <v>221.1</v>
      </c>
      <c r="E48" s="19" t="s">
        <v>91</v>
      </c>
    </row>
    <row r="49" spans="1:5">
      <c r="A49" s="1" t="s">
        <v>100</v>
      </c>
      <c r="B49" s="4" t="s">
        <v>101</v>
      </c>
      <c r="C49" s="20">
        <v>0</v>
      </c>
      <c r="D49" s="20">
        <v>2.6</v>
      </c>
      <c r="E49" s="19" t="s">
        <v>91</v>
      </c>
    </row>
    <row r="50" spans="1:5" s="6" customFormat="1" ht="15">
      <c r="A50" s="16" t="s">
        <v>46</v>
      </c>
      <c r="B50" s="17" t="s">
        <v>22</v>
      </c>
      <c r="C50" s="19">
        <f>C51+C57+C58+C59+C56</f>
        <v>359905.60000000003</v>
      </c>
      <c r="D50" s="19">
        <f>D51+D57+D58+D59+D56</f>
        <v>180175.30000000005</v>
      </c>
      <c r="E50" s="19">
        <f>D50*100/C50</f>
        <v>50.06182176659658</v>
      </c>
    </row>
    <row r="51" spans="1:5" ht="25.5">
      <c r="A51" s="16" t="s">
        <v>47</v>
      </c>
      <c r="B51" s="18" t="s">
        <v>105</v>
      </c>
      <c r="C51" s="19">
        <f>SUM(C52:C55)</f>
        <v>358737.1</v>
      </c>
      <c r="D51" s="19">
        <f>SUM(D52:D55)</f>
        <v>179091.80000000002</v>
      </c>
      <c r="E51" s="19">
        <f t="shared" si="0"/>
        <v>49.922854368840028</v>
      </c>
    </row>
    <row r="52" spans="1:5" ht="25.5">
      <c r="A52" s="10" t="s">
        <v>55</v>
      </c>
      <c r="B52" s="4" t="s">
        <v>50</v>
      </c>
      <c r="C52" s="20">
        <v>12546.8</v>
      </c>
      <c r="D52" s="20">
        <v>14675</v>
      </c>
      <c r="E52" s="20">
        <f t="shared" si="0"/>
        <v>116.96209392036216</v>
      </c>
    </row>
    <row r="53" spans="1:5" ht="25.5">
      <c r="A53" s="1" t="s">
        <v>78</v>
      </c>
      <c r="B53" s="4" t="s">
        <v>79</v>
      </c>
      <c r="C53" s="20">
        <v>58158</v>
      </c>
      <c r="D53" s="20">
        <v>13235.2</v>
      </c>
      <c r="E53" s="20">
        <f t="shared" si="0"/>
        <v>22.757316276350632</v>
      </c>
    </row>
    <row r="54" spans="1:5" ht="25.5">
      <c r="A54" s="1" t="s">
        <v>56</v>
      </c>
      <c r="B54" s="4" t="s">
        <v>51</v>
      </c>
      <c r="C54" s="20">
        <v>285881.2</v>
      </c>
      <c r="D54" s="20">
        <v>150312.70000000001</v>
      </c>
      <c r="E54" s="20">
        <f t="shared" si="0"/>
        <v>52.578728506806328</v>
      </c>
    </row>
    <row r="55" spans="1:5">
      <c r="A55" s="1" t="s">
        <v>114</v>
      </c>
      <c r="B55" s="4" t="s">
        <v>115</v>
      </c>
      <c r="C55" s="20">
        <v>2151.1</v>
      </c>
      <c r="D55" s="20">
        <v>868.9</v>
      </c>
      <c r="E55" s="20">
        <f t="shared" si="0"/>
        <v>40.393287155408863</v>
      </c>
    </row>
    <row r="56" spans="1:5" ht="25.5">
      <c r="A56" s="21" t="s">
        <v>112</v>
      </c>
      <c r="B56" s="22" t="s">
        <v>113</v>
      </c>
      <c r="C56" s="19">
        <v>158.4</v>
      </c>
      <c r="D56" s="19">
        <v>162.4</v>
      </c>
      <c r="E56" s="19">
        <f t="shared" si="0"/>
        <v>102.52525252525253</v>
      </c>
    </row>
    <row r="57" spans="1:5">
      <c r="A57" s="21" t="s">
        <v>74</v>
      </c>
      <c r="B57" s="23" t="s">
        <v>106</v>
      </c>
      <c r="C57" s="19">
        <v>415</v>
      </c>
      <c r="D57" s="19">
        <v>370.2</v>
      </c>
      <c r="E57" s="19">
        <f t="shared" si="0"/>
        <v>89.204819277108427</v>
      </c>
    </row>
    <row r="58" spans="1:5" ht="66.75" customHeight="1">
      <c r="A58" s="24" t="s">
        <v>102</v>
      </c>
      <c r="B58" s="22" t="s">
        <v>107</v>
      </c>
      <c r="C58" s="19">
        <v>2887.2</v>
      </c>
      <c r="D58" s="19">
        <v>2887.2</v>
      </c>
      <c r="E58" s="19">
        <f t="shared" si="0"/>
        <v>100</v>
      </c>
    </row>
    <row r="59" spans="1:5" ht="38.25">
      <c r="A59" s="24" t="s">
        <v>103</v>
      </c>
      <c r="B59" s="23" t="s">
        <v>108</v>
      </c>
      <c r="C59" s="19">
        <v>-2292.1</v>
      </c>
      <c r="D59" s="19">
        <v>-2336.3000000000002</v>
      </c>
      <c r="E59" s="19">
        <f t="shared" si="0"/>
        <v>101.92836263688322</v>
      </c>
    </row>
    <row r="60" spans="1:5">
      <c r="A60" s="1"/>
      <c r="B60" s="18" t="s">
        <v>54</v>
      </c>
      <c r="C60" s="19">
        <f>C6+C50</f>
        <v>1098367.5000000002</v>
      </c>
      <c r="D60" s="19">
        <f>D6+D50</f>
        <v>546566.90000000014</v>
      </c>
      <c r="E60" s="19">
        <f>D60*100/C60</f>
        <v>49.761750962223488</v>
      </c>
    </row>
    <row r="61" spans="1:5">
      <c r="B61" s="5"/>
    </row>
    <row r="62" spans="1:5" ht="14.25" customHeight="1">
      <c r="A62" s="27"/>
      <c r="B62" s="25"/>
      <c r="C62" s="25"/>
    </row>
    <row r="63" spans="1:5" ht="12.75" customHeight="1">
      <c r="A63" s="27"/>
      <c r="B63" s="28"/>
      <c r="C63" s="25"/>
    </row>
    <row r="64" spans="1:5" ht="18.75">
      <c r="A64" s="27"/>
      <c r="B64" s="29" t="s">
        <v>119</v>
      </c>
      <c r="C64" s="2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</sheetData>
  <mergeCells count="4">
    <mergeCell ref="D1:E1"/>
    <mergeCell ref="A1:C1"/>
    <mergeCell ref="A2:C2"/>
    <mergeCell ref="A3:E3"/>
  </mergeCells>
  <phoneticPr fontId="0" type="noConversion"/>
  <pageMargins left="0.17" right="0.16" top="0.24" bottom="0.22" header="0.2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доходов 2013</vt:lpstr>
    </vt:vector>
  </TitlesOfParts>
  <Company>FinUpr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</dc:creator>
  <cp:lastModifiedBy>Жанна М. Рязанцева</cp:lastModifiedBy>
  <cp:lastPrinted>2013-08-06T10:51:21Z</cp:lastPrinted>
  <dcterms:created xsi:type="dcterms:W3CDTF">2007-09-19T05:33:23Z</dcterms:created>
  <dcterms:modified xsi:type="dcterms:W3CDTF">2023-10-09T13:30:19Z</dcterms:modified>
</cp:coreProperties>
</file>