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30" windowWidth="15180" windowHeight="10110"/>
  </bookViews>
  <sheets>
    <sheet name="стр.1" sheetId="1" r:id="rId1"/>
  </sheets>
  <calcPr calcId="125725"/>
</workbook>
</file>

<file path=xl/calcChain.xml><?xml version="1.0" encoding="utf-8"?>
<calcChain xmlns="http://schemas.openxmlformats.org/spreadsheetml/2006/main">
  <c r="D90" i="1"/>
  <c r="D89" s="1"/>
  <c r="E89" s="1"/>
  <c r="C90"/>
  <c r="C89" s="1"/>
  <c r="D92"/>
  <c r="C92"/>
  <c r="E92" s="1"/>
  <c r="D178"/>
  <c r="D177" s="1"/>
  <c r="D143"/>
  <c r="D142"/>
  <c r="D183"/>
  <c r="D102"/>
  <c r="D187"/>
  <c r="D186" s="1"/>
  <c r="E144"/>
  <c r="E148"/>
  <c r="E147"/>
  <c r="E146"/>
  <c r="E132"/>
  <c r="D131"/>
  <c r="E131" s="1"/>
  <c r="E108"/>
  <c r="E112"/>
  <c r="E113"/>
  <c r="D109"/>
  <c r="D111"/>
  <c r="E111" s="1"/>
  <c r="D114"/>
  <c r="C109"/>
  <c r="D107"/>
  <c r="E78"/>
  <c r="E81"/>
  <c r="E83"/>
  <c r="D82"/>
  <c r="E82" s="1"/>
  <c r="D80"/>
  <c r="D79"/>
  <c r="D77"/>
  <c r="E71"/>
  <c r="E72"/>
  <c r="E73"/>
  <c r="E74"/>
  <c r="E38"/>
  <c r="E181"/>
  <c r="E182"/>
  <c r="E184"/>
  <c r="E188"/>
  <c r="E189"/>
  <c r="D175"/>
  <c r="D124"/>
  <c r="D123" s="1"/>
  <c r="D126"/>
  <c r="D128"/>
  <c r="D133"/>
  <c r="D130" s="1"/>
  <c r="D135"/>
  <c r="D139"/>
  <c r="D154"/>
  <c r="D156"/>
  <c r="D158"/>
  <c r="D161"/>
  <c r="D160" s="1"/>
  <c r="E160" s="1"/>
  <c r="D168"/>
  <c r="D170"/>
  <c r="D172"/>
  <c r="C161"/>
  <c r="C187"/>
  <c r="C186" s="1"/>
  <c r="C185" s="1"/>
  <c r="C183"/>
  <c r="E183" s="1"/>
  <c r="C178"/>
  <c r="C177" s="1"/>
  <c r="C174" s="1"/>
  <c r="C175"/>
  <c r="C154"/>
  <c r="C153" s="1"/>
  <c r="C156"/>
  <c r="C158"/>
  <c r="C160"/>
  <c r="C168"/>
  <c r="C170"/>
  <c r="C172"/>
  <c r="C143"/>
  <c r="C142" s="1"/>
  <c r="C133"/>
  <c r="C136"/>
  <c r="C135"/>
  <c r="C140"/>
  <c r="C139"/>
  <c r="C131"/>
  <c r="D50"/>
  <c r="D53"/>
  <c r="D52" s="1"/>
  <c r="D49" s="1"/>
  <c r="C50"/>
  <c r="C53"/>
  <c r="C52" s="1"/>
  <c r="C49" s="1"/>
  <c r="C95"/>
  <c r="C94" s="1"/>
  <c r="C100"/>
  <c r="C102"/>
  <c r="C107"/>
  <c r="C111"/>
  <c r="C114"/>
  <c r="C77"/>
  <c r="C76"/>
  <c r="C80"/>
  <c r="E80" s="1"/>
  <c r="C82"/>
  <c r="C79" s="1"/>
  <c r="C75" s="1"/>
  <c r="D70"/>
  <c r="C70"/>
  <c r="D67"/>
  <c r="D66"/>
  <c r="C67"/>
  <c r="C66"/>
  <c r="D57"/>
  <c r="D59"/>
  <c r="D61"/>
  <c r="D56"/>
  <c r="D55" s="1"/>
  <c r="D64"/>
  <c r="D63"/>
  <c r="C57"/>
  <c r="C56" s="1"/>
  <c r="C59"/>
  <c r="C61"/>
  <c r="C64"/>
  <c r="C63" s="1"/>
  <c r="E63" s="1"/>
  <c r="D34"/>
  <c r="D36"/>
  <c r="D40"/>
  <c r="D42"/>
  <c r="D39" s="1"/>
  <c r="C40"/>
  <c r="C42"/>
  <c r="C39" s="1"/>
  <c r="C33" s="1"/>
  <c r="C34"/>
  <c r="C36"/>
  <c r="D11"/>
  <c r="C11"/>
  <c r="D76"/>
  <c r="D75" s="1"/>
  <c r="E75" s="1"/>
  <c r="E77"/>
  <c r="E64"/>
  <c r="E57"/>
  <c r="E50"/>
  <c r="D45"/>
  <c r="D47"/>
  <c r="D44" s="1"/>
  <c r="E44" s="1"/>
  <c r="C45"/>
  <c r="E45" s="1"/>
  <c r="C47"/>
  <c r="C44"/>
  <c r="D18"/>
  <c r="D21"/>
  <c r="D24"/>
  <c r="D17"/>
  <c r="D16" s="1"/>
  <c r="D27"/>
  <c r="D30"/>
  <c r="E30" s="1"/>
  <c r="C18"/>
  <c r="C17" s="1"/>
  <c r="C16" s="1"/>
  <c r="C21"/>
  <c r="C24"/>
  <c r="E24" s="1"/>
  <c r="C27"/>
  <c r="C30"/>
  <c r="E19"/>
  <c r="E20"/>
  <c r="E21"/>
  <c r="E22"/>
  <c r="E23"/>
  <c r="E25"/>
  <c r="E26"/>
  <c r="E27"/>
  <c r="E28"/>
  <c r="E29"/>
  <c r="E31"/>
  <c r="E32"/>
  <c r="E34"/>
  <c r="E35"/>
  <c r="E36"/>
  <c r="E37"/>
  <c r="E40"/>
  <c r="E41"/>
  <c r="E42"/>
  <c r="E43"/>
  <c r="E46"/>
  <c r="E47"/>
  <c r="E48"/>
  <c r="E51"/>
  <c r="E58"/>
  <c r="E59"/>
  <c r="E60"/>
  <c r="E61"/>
  <c r="E62"/>
  <c r="E65"/>
  <c r="E66"/>
  <c r="E67"/>
  <c r="E68"/>
  <c r="D69"/>
  <c r="C69"/>
  <c r="E69"/>
  <c r="E70"/>
  <c r="E76"/>
  <c r="D86"/>
  <c r="D85" s="1"/>
  <c r="C86"/>
  <c r="C85"/>
  <c r="C84" s="1"/>
  <c r="E86"/>
  <c r="E87"/>
  <c r="E88"/>
  <c r="E91"/>
  <c r="E93"/>
  <c r="D95"/>
  <c r="D94" s="1"/>
  <c r="E94" s="1"/>
  <c r="D100"/>
  <c r="E96"/>
  <c r="E97"/>
  <c r="E98"/>
  <c r="E99"/>
  <c r="E100"/>
  <c r="E101"/>
  <c r="E102"/>
  <c r="E104"/>
  <c r="E105"/>
  <c r="E106"/>
  <c r="E107"/>
  <c r="E114"/>
  <c r="E115"/>
  <c r="D117"/>
  <c r="D119"/>
  <c r="D116" s="1"/>
  <c r="E116" s="1"/>
  <c r="C117"/>
  <c r="C119"/>
  <c r="C116"/>
  <c r="E119"/>
  <c r="E120"/>
  <c r="D190"/>
  <c r="E190" s="1"/>
  <c r="C124"/>
  <c r="C126"/>
  <c r="C128"/>
  <c r="C123"/>
  <c r="C190"/>
  <c r="E124"/>
  <c r="E125"/>
  <c r="E126"/>
  <c r="E127"/>
  <c r="E128"/>
  <c r="E129"/>
  <c r="E133"/>
  <c r="E134"/>
  <c r="E135"/>
  <c r="D136"/>
  <c r="E136" s="1"/>
  <c r="E137"/>
  <c r="E138"/>
  <c r="E139"/>
  <c r="D140"/>
  <c r="E140"/>
  <c r="E141"/>
  <c r="E143"/>
  <c r="E145"/>
  <c r="E149"/>
  <c r="E150"/>
  <c r="E151"/>
  <c r="E152"/>
  <c r="E154"/>
  <c r="E155"/>
  <c r="E156"/>
  <c r="E157"/>
  <c r="E158"/>
  <c r="E159"/>
  <c r="E161"/>
  <c r="E162"/>
  <c r="E163"/>
  <c r="E164"/>
  <c r="E165"/>
  <c r="E166"/>
  <c r="E167"/>
  <c r="E168"/>
  <c r="E169"/>
  <c r="E170"/>
  <c r="E171"/>
  <c r="E172"/>
  <c r="E173"/>
  <c r="E175"/>
  <c r="E176"/>
  <c r="E178"/>
  <c r="E179"/>
  <c r="E180"/>
  <c r="E191"/>
  <c r="D10"/>
  <c r="C10"/>
  <c r="E12"/>
  <c r="E11"/>
  <c r="E13"/>
  <c r="E14"/>
  <c r="E15"/>
  <c r="C55" l="1"/>
  <c r="E56"/>
  <c r="E123"/>
  <c r="D174"/>
  <c r="E174" s="1"/>
  <c r="E177"/>
  <c r="E85"/>
  <c r="D84"/>
  <c r="E84" s="1"/>
  <c r="E16"/>
  <c r="D33"/>
  <c r="E33" s="1"/>
  <c r="E39"/>
  <c r="C130"/>
  <c r="E142"/>
  <c r="D185"/>
  <c r="E185" s="1"/>
  <c r="E186"/>
  <c r="C9"/>
  <c r="C122"/>
  <c r="C121" s="1"/>
  <c r="E55"/>
  <c r="E49"/>
  <c r="D153"/>
  <c r="E153" s="1"/>
  <c r="E130"/>
  <c r="E79"/>
  <c r="E17"/>
  <c r="E10"/>
  <c r="E95"/>
  <c r="E18"/>
  <c r="E90"/>
  <c r="E187"/>
  <c r="C8" l="1"/>
  <c r="D122"/>
  <c r="D9"/>
  <c r="D8" l="1"/>
  <c r="E8" s="1"/>
  <c r="E9"/>
  <c r="D121"/>
  <c r="E121" s="1"/>
  <c r="E122"/>
</calcChain>
</file>

<file path=xl/sharedStrings.xml><?xml version="1.0" encoding="utf-8"?>
<sst xmlns="http://schemas.openxmlformats.org/spreadsheetml/2006/main" count="387" uniqueCount="376">
  <si>
    <t>Субвенции местным бюджетам из областного бюджета на выполнение отдельных государственных полномочий по осуществлению деятельности по опеке и попечительству</t>
  </si>
  <si>
    <t xml:space="preserve">                                                                                от   29.05.2013                  № 6/22</t>
  </si>
  <si>
    <t>Государственная пошлина по делам, рассматриваемым в судах общей юрисдикции, мировыми судьями (за исключением  Верховного Суда Российской Федерации)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</si>
  <si>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</si>
  <si>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</si>
  <si>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Налог, взимаемый в виде стоимости патента в связи с применением упрощенной системы налогообложения</t>
  </si>
  <si>
    <t>Единый налог на вмененный доход для отдельных видов деятельности (за налоговые периоды, истекшие до 1 января 2011 года)</t>
  </si>
  <si>
    <t>Единый сельскохозяйственный налог (за налоговые периоды, истекшие до 1 января 2011 года)</t>
  </si>
  <si>
    <t>ЗАДОЛЖЕННОСТЬ И ПЕРЕРАСЧЕТЫ ПО ОТМЕНЕННЫМ НАЛОГАМ, СБОРАМ И ИНЫМ ОБЯЗАТЕЛЬНЫМ ПЛАТЕЖАМ</t>
  </si>
  <si>
    <t>Налоги, взимаемые в виде стоимости патента в связи с применением упрощенной системы налогообложения (за налоговые периоды, истекшие до 1 января 2011 года)</t>
  </si>
  <si>
    <t>Прочие поступления от денежных взысканий (штрафов) и иных сумм в возмещение ущерба</t>
  </si>
  <si>
    <t>1 16 90000 00 0000 140</t>
  </si>
  <si>
    <t>Невыясненные поступления</t>
  </si>
  <si>
    <t>1 17 01000 00 0000 180</t>
  </si>
  <si>
    <t>Невыясненные поступления, зачисляемые в бюджеты городских округов</t>
  </si>
  <si>
    <t>1 17 01040 04 0000 180</t>
  </si>
  <si>
    <t>Налог на имущество организаций по имуществу, входящему в Единую систему газоснабжения</t>
  </si>
  <si>
    <t>-</t>
  </si>
  <si>
    <t>Государственная пошлина по делам, рассматриваемым в судах общей юрисдикции, мировыми судьями</t>
  </si>
  <si>
    <t>Налог на прибыль организаций, зачислявшийся до 1 января 2005 года в местные бюджеты</t>
  </si>
  <si>
    <t>Земельный  налог  (по обязательствам, возникшим до  1 января 2006 года)</t>
  </si>
  <si>
    <t>1 08 0300001 0000 110</t>
  </si>
  <si>
    <t>1 08 0301001 0000 110</t>
  </si>
  <si>
    <t>1 05 02000 02 0000 110</t>
  </si>
  <si>
    <t>1 05 03000 01 0000 110</t>
  </si>
  <si>
    <t>Плата за сбросы загрязняющих веществ в водные объекты</t>
  </si>
  <si>
    <t>1 13 01990 00 0000 130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</si>
  <si>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</si>
  <si>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</si>
  <si>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городских округов</t>
  </si>
  <si>
    <t>Денежные взыскания (штрафы) за нарушение законодательства о налогах и сборах, предусмотренные статьями 116, 118, 119.1, пунктами 1 и 2 статьи 120, статьями 125, 126, 128, 129, 129.1, 132, 133, 134, 135, 135.1 Налогового кодекса Российской Федерации, а также штрафы, взыскание которых осуществляется на основании ранее действовавшей статьи 117 Налогового кодекса Российской Федерации</t>
  </si>
  <si>
    <t xml:space="preserve"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 </t>
  </si>
  <si>
    <t>Поступления сумм в возмещение вреда, причиняемого автомобильным дорогам местного значения транспортными средствами, осуществляющим перевозки тяжеловесных и (или) крупногабаритных грузов, зачсиляемые в бюджеты городских округов</t>
  </si>
  <si>
    <t>Субсидии бюджетам городских округов на обеспечение жильем молодых семей</t>
  </si>
  <si>
    <t>Субсидии бюджетам городских округов на реализацию федеральных целевых программ</t>
  </si>
  <si>
    <t>Субсидии    бюджетам    муниципальных    образований    на    обеспечение    мероприятий    по    капитальному   ремонту многоквартирных домов и переселению граждан из аварийного жилищного фонда зa счёт средств, поступивших от государственной корпорации - Фонда содействия реформированию жилищно-коммунального хозяйства</t>
  </si>
  <si>
    <t>Субсидии    бюджетам    городских округов    на    обеспечение    мероприятий    по    капитальному   ремонту многоквартирных домов и переселению граждан из аварийного жилищного фонда зa счёт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</si>
  <si>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городских округов на 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</si>
  <si>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городских округов на обеспечение мероприятий по переселению граждан из аварийного жилищного фонда   за   счет    средств,    поступивших   от   государственной   корпорации - Фонда   содействия   реформированию   жилишно-коммунального хозяйства</t>
  </si>
  <si>
    <t>2 18 00000 00 0000 180</t>
  </si>
  <si>
    <t>Доходы бюджетов бюджетной системы Российской Федерации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</si>
  <si>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</si>
  <si>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 xml:space="preserve"> Доходы  бюджета муниципального образования за 2012 год
по кодам видов доходов, подвидов доходов, классификации операций сектора государственного управления,
 относящихся к доходам бюджета</t>
  </si>
  <si>
    <t xml:space="preserve">  1 01 02010 01 0000 110</t>
  </si>
  <si>
    <t xml:space="preserve">  1 01 02020 01 0000 110 </t>
  </si>
  <si>
    <t>1 01 02030 01 0000 110</t>
  </si>
  <si>
    <t>1 01 02040 01 0000 110</t>
  </si>
  <si>
    <t>2 02 02008 00 0000 151</t>
  </si>
  <si>
    <t>2 02 02008 04 0000 151</t>
  </si>
  <si>
    <t>Субсидии местным бюджетам из областного бюджета на реализацию мероприятий ведомственной целевой программы "Государственная кадастровая оценка земель" на 2012 год</t>
  </si>
  <si>
    <t>Субсидии местным бюджетам на выравнивание бюджетной обеспеченности муниципальных образований области</t>
  </si>
  <si>
    <t>Субвенции местным бюджетам из областного бюджета на осуществление отдельных государственных полномочий по хранению и комплектованию муниципальных архивов документами Архивного фонда Российской Федерации и другими архивными документами, относящимися к государственной собственности области и находящимися на территориях муниципальных образований; государственному учету документов Архивного фонда Российской Федерации и других архивных документов, относящихся к государственной собственности области и находящихся на территориях муниципальных образований; оказанию государственных услуг по использованию документов Архивного фонда Российской Федерации и других архивных документов, относящихся к государственной собственности области, временно хранящихся в муниципальных архивах</t>
  </si>
  <si>
    <t>Субвенции местным бюджетам из областного бюджета на выполнение государственных полномочий по созданию и деятельности в муниципальных образованиях административной(ых) комиссии(ий) по рассмотрению дел об административных правонарушениях</t>
  </si>
  <si>
    <t>Субвенции местным бюджетам из областного бюджета на выполнение отдельных государственных полномочий по организации предоставления общедоступного и бесплатного дошкольного, начального общего, основного общего, среднего (полного) общего образования по основным общеобразовательным программам в специальных (коррекционных) образовательных учреждениях для обучающихся, воспитанников с ограниченными возможностями здоровья, в учреждениях для детей-сирот и детей, оставшихся без попечения родителей (законных представителей), участниками образовательного процесса в которых являются обучающиеся, воспитанники  с ограниченными возможностями здоровья, не относящиеся к категории детей-сирот и детей, оставшихся без попечения родителей (законных представителей)</t>
  </si>
  <si>
    <t>Субсидии местным бюджетам из областного бюджета на содержание и ремонт автомобильных дорог общего пользования</t>
  </si>
  <si>
    <t>1 05 01040 02 0000 110</t>
  </si>
  <si>
    <t>Прочие денежные взыскания (штрафы) за правонарушения в области дорожного движения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</si>
  <si>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</si>
  <si>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1 14 06020 00 0000 430</t>
  </si>
  <si>
    <t>Доходы от продажи земельных участков, государственная собственность на которые не разграничена</t>
  </si>
  <si>
    <t>1 14 06010 00 0000 430</t>
  </si>
  <si>
    <t>Субвенции бюджетам на составление (изменение) списков кандидатов в присяжные заседатели федеральных  судов общей юрисдикции в Российской Федерации</t>
  </si>
  <si>
    <t>Субвенции бюджетам городских округов на составление (изменение) списков кандидатов в присяжные заседатели федеральных  судов общей юрисдикции в Российской Федерации</t>
  </si>
  <si>
    <t>1 09 01000 00 0000 110</t>
  </si>
  <si>
    <t>1 09 01020 04 0000 110</t>
  </si>
  <si>
    <t>1 09 04000 00 0000 110</t>
  </si>
  <si>
    <t xml:space="preserve"> 1 09 04050 00 0000 110  </t>
  </si>
  <si>
    <t>1 00 00000 00 0000 000</t>
  </si>
  <si>
    <t>1 01 02000 01 0000 110</t>
  </si>
  <si>
    <t>1 05 01011 01 0000 110</t>
  </si>
  <si>
    <t>1 05 01012 01 0000 110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</si>
  <si>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</si>
  <si>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</si>
  <si>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 на  доходы  физических  лиц  с   доходов, полученных физическими лицами в соответствии  со статьей  228   Налогового   кодекса  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</si>
  <si>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</si>
  <si>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1 11 05012 04 0000 120</t>
  </si>
  <si>
    <t>Плата за выбросы загрязняющих веществ в атмосферный воздух стационарными объектами</t>
  </si>
  <si>
    <t>Плата за выбросы загрязняющих веществ в атмосферный воздух передвижными объектами</t>
  </si>
  <si>
    <t>Плата за размещение отходов производства и потребления</t>
  </si>
  <si>
    <t>1 12 01010 01 0000 120</t>
  </si>
  <si>
    <t>1 12 01020 01 0000 120</t>
  </si>
  <si>
    <t>1 12 01030 01 0000 120</t>
  </si>
  <si>
    <t>1 12 01040 01 0000 120</t>
  </si>
  <si>
    <t>ДОХОДЫ ОТ ОКАЗАНИЯ ПЛАТНЫХ УСЛУГ (РАБОТ) И КОМПЕНСАЦИИ ЗАТРАТ ГОСУДАРСТВА</t>
  </si>
  <si>
    <t>1 13 01000 00 0000 130</t>
  </si>
  <si>
    <t>1 13 01994 04 0000 130</t>
  </si>
  <si>
    <t>Доходы от компенсации затрат государства</t>
  </si>
  <si>
    <t>1 13 02000 00 0000 130</t>
  </si>
  <si>
    <t>Доходы, поступающие в порядке возмещения расходов, понесенных в связи с эксплуатацией имущества</t>
  </si>
  <si>
    <t>1 13 02060 00 0000 130</t>
  </si>
  <si>
    <t>Доходы, поступающие в порядке возмещения расходов, понесенных в связи с эксплуатацией имущества городских округов</t>
  </si>
  <si>
    <t>1 13 02064 04 0000 130</t>
  </si>
  <si>
    <t>Прочие доходы от компенсации затрат государства</t>
  </si>
  <si>
    <t>1 13 02990 00 0000 130</t>
  </si>
  <si>
    <t>Прочие доходы от компенсации затрат бюджетов городских округов</t>
  </si>
  <si>
    <t>1 13 02994 04 0000 130</t>
  </si>
  <si>
    <t>1 14 02040 04 0000 410</t>
  </si>
  <si>
    <t>1 14 02042 04 0000 410</t>
  </si>
  <si>
    <t>1 14 02043 04 0000 410</t>
  </si>
  <si>
    <t>1 16 25000 00 0000 140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</si>
  <si>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</si>
  <si>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Российской Федерациии о недрах</t>
  </si>
  <si>
    <t>1 16 25010 01 0000 140</t>
  </si>
  <si>
    <t>Денежные взыскания (штрафы) за правонарушения в области дорожного движения</t>
  </si>
  <si>
    <t>1 16 30030 01 0000 140</t>
  </si>
  <si>
    <t>Поступления сумм в возмещение вреда, причиняемого автомобильным дорогам транспортными средствами, осуществляющим перевозки тяжеловесных и (или) крупногабаритных грузов</t>
  </si>
  <si>
    <t>1 16 37000 00 0000 140</t>
  </si>
  <si>
    <t>1 16 37030 04 0000 140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</si>
  <si>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</si>
  <si>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1 16 43000 01 0000 140</t>
  </si>
  <si>
    <t>1 09 04052 04 0000 110</t>
  </si>
  <si>
    <t>Субсидии бюджетам на обеспечение жильем молодых семей</t>
  </si>
  <si>
    <t>2 02 02999 04 1000 151</t>
  </si>
  <si>
    <t>Субсидии местным бюджетам из областного бюджета на создание систем предоставления первоочередных муниципальных услуг в электронном виде</t>
  </si>
  <si>
    <t>2 02 02999 04 3000 151</t>
  </si>
  <si>
    <t>Субсидии местным бюджетам из областного бюджета на капитальный ремонт зданий и объектов муниципальных образовательных учреждений, реализующих основную общеобразовательную программу дошкольного образования, в 2012 году</t>
  </si>
  <si>
    <t>2 02 02999 04 4000 151</t>
  </si>
  <si>
    <t>2 02 02999 04 5000 151</t>
  </si>
  <si>
    <t>Субсидии местным бюджетам на реализацию областной целевой программы «Комплексная программа модернизации и реформирования жилищно-коммунального хозяйства Кировской области» на 2012-2015 годы</t>
  </si>
  <si>
    <t>Субсидии местным бюджетам из областного бюджета на строительство и реконструкцию муниципальных объектов спортивной инфраструктуры в 2012 году</t>
  </si>
  <si>
    <t>2 02 02999 04 8100 151</t>
  </si>
  <si>
    <t>Межбюджетные трансферты местным бюджетам на проведение мероприятий по подключению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 на 2012 год</t>
  </si>
  <si>
    <t>Межбюджетные трансферты на единовременную выплату работникам муниципальных учреждений культурно-досугового типа</t>
  </si>
  <si>
    <t>2 02 04999 04 3400 151</t>
  </si>
  <si>
    <t>Межбюджетные трансферты местным бюджетам на модернизацию региональных систем общего образования</t>
  </si>
  <si>
    <t>2 02 04999 04 3500 151</t>
  </si>
  <si>
    <t>Прочие безвозмездные поступления</t>
  </si>
  <si>
    <t>2 07 00000 00 0000 180</t>
  </si>
  <si>
    <t>Прочие безвозмездные поступления в бюджеты городских округов</t>
  </si>
  <si>
    <t>2 07 04000 04 0000 180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</si>
  <si>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</si>
  <si>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2 18 00000 00 0000 000</t>
  </si>
  <si>
    <t>Доходы бюджетов городских округов от возврата организациями остатков субсидий прошлых лет</t>
  </si>
  <si>
    <t>2 18 04000 04 0000 180</t>
  </si>
  <si>
    <t>Доходы бюджетов городских округов от возврата автономными учреждениями остатков субсидий прошлых лет</t>
  </si>
  <si>
    <t>Доходы бюджетов городских округов от возврата иными организациями остатков субсидий прошлых лет</t>
  </si>
  <si>
    <t>2 18 04020 04 0000 180</t>
  </si>
  <si>
    <t>2 18 04030 04 0000 180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</si>
  <si>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</si>
  <si>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1 16 33000 00 0000 140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</si>
  <si>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городских округов</t>
  </si>
  <si>
    <t>1 16 33040 04 0000 140</t>
  </si>
  <si>
    <t>Доходы от реализации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, в части реализации основных средств по указанному имуществу</t>
  </si>
  <si>
    <t>Прочие неналоговые доходы бюджетов городских округов</t>
  </si>
  <si>
    <t>1 05 01020 01 0000 110</t>
  </si>
  <si>
    <t>1 05 01041 02 0000 110</t>
  </si>
  <si>
    <t>1 05 01042 02 0000 110</t>
  </si>
  <si>
    <t>1 05 02010 02 0000 110</t>
  </si>
  <si>
    <t>1 05 02020 02 0000 110</t>
  </si>
  <si>
    <t>1 05 03010 01 0000 110</t>
  </si>
  <si>
    <t>1 05 03020 01 0000 110</t>
  </si>
  <si>
    <t>1 06 01000 00 0000 110</t>
  </si>
  <si>
    <t>1 06 02010 02 0000 110</t>
  </si>
  <si>
    <t>1 06 02020 02 0000 110</t>
  </si>
  <si>
    <t>1 06 06 000 00 0000 110</t>
  </si>
  <si>
    <t>1 06 06010 00 0000 110</t>
  </si>
  <si>
    <t>1 06 06012 04 0000 110</t>
  </si>
  <si>
    <t>1 06 06020 00 0000 110</t>
  </si>
  <si>
    <t>1 06 06022 04 0000 110</t>
  </si>
  <si>
    <t>1 08 07000 01 0000 110</t>
  </si>
  <si>
    <t>1 08 07150 01 0000 110</t>
  </si>
  <si>
    <t>1 11 05000 00 0000 120</t>
  </si>
  <si>
    <t>1 11 05020 00 0000 120</t>
  </si>
  <si>
    <t>1 11 05024 04 0000 120</t>
  </si>
  <si>
    <t>1 11 05034 04 0000 120</t>
  </si>
  <si>
    <t>1 11 07000 00 0000 120</t>
  </si>
  <si>
    <t>1 11 07014 04 0000 120</t>
  </si>
  <si>
    <t>1 11 09000 00 0000 120</t>
  </si>
  <si>
    <t xml:space="preserve"> 1 11 09040 00 0000 120</t>
  </si>
  <si>
    <t>1 11 09044 04 0000 120</t>
  </si>
  <si>
    <t>1 12 01000 01 0000 120</t>
  </si>
  <si>
    <t>1 14 06012 04 0000 430</t>
  </si>
  <si>
    <t>1 14 06024 04 0000 430</t>
  </si>
  <si>
    <t>1 16 03000 00 0000 140</t>
  </si>
  <si>
    <t>1 16 03010 01 0000 140</t>
  </si>
  <si>
    <t>1 16 03030 01 0000 140</t>
  </si>
  <si>
    <t>1 16 08000 01 0000 140</t>
  </si>
  <si>
    <t>1 16 21000 00 0000 140</t>
  </si>
  <si>
    <t>1 16 21040 04 0000 140</t>
  </si>
  <si>
    <t>1 16 25050 01 0000 140</t>
  </si>
  <si>
    <t>1 16 25060 01 0000 140</t>
  </si>
  <si>
    <t>1 16 28000 01 0000 140</t>
  </si>
  <si>
    <t>1 16 90040 04 0000 140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</si>
  <si>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</si>
  <si>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</si>
  <si>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</si>
  <si>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1 11 07010 00 0000 120</t>
  </si>
  <si>
    <t>Прочие неналоговые доходы</t>
  </si>
  <si>
    <t>1 17 05000 00 0000 180</t>
  </si>
  <si>
    <t>1 11 00000 00 0000 000</t>
  </si>
  <si>
    <t>1 11 05030 00 0000 120</t>
  </si>
  <si>
    <t>1 12 00000 00 0000 000</t>
  </si>
  <si>
    <t>1 13 00000 00 0000 000</t>
  </si>
  <si>
    <t xml:space="preserve"> 1 14 00000 00 0000 000</t>
  </si>
  <si>
    <t>1 14 02000 00 0000 000</t>
  </si>
  <si>
    <t>1 14 06000 00 0000 430</t>
  </si>
  <si>
    <t xml:space="preserve"> 1 16 00000 00 0000 000</t>
  </si>
  <si>
    <t>1 16 06000 01 0000 140</t>
  </si>
  <si>
    <t>1 16 30000 01 0000 140</t>
  </si>
  <si>
    <t xml:space="preserve"> 1 17 00000 00 0000 000</t>
  </si>
  <si>
    <t>1 17 05040 04 0000 180</t>
  </si>
  <si>
    <t>Субсидии    бюджетам    городских округов  на    обеспечение    мероприятий    по    капитальному   ремонту многоквартирных домов и переселению граждан из аварийного жилищного фонда за счёт средств бюджетов</t>
  </si>
  <si>
    <t xml:space="preserve">Прочие межбюджетные трансферты, передаваемые бюджетам </t>
  </si>
  <si>
    <t xml:space="preserve">2 02 00000 00 0000 000 </t>
  </si>
  <si>
    <t xml:space="preserve">2 00 00000 00 0000 000 </t>
  </si>
  <si>
    <t>2 02 01000 00 0000 151</t>
  </si>
  <si>
    <t>2 02 01001 00 0000 151</t>
  </si>
  <si>
    <t>2 02 01001 04 0000 151</t>
  </si>
  <si>
    <t>2 02 01003 00 0000 151</t>
  </si>
  <si>
    <t>2 02 01003 04 0000 151</t>
  </si>
  <si>
    <t>2 02 01999 00 0000 151</t>
  </si>
  <si>
    <t>2 02 01999 04 0000 151</t>
  </si>
  <si>
    <t>2 02 02000 00 0000 151</t>
  </si>
  <si>
    <t xml:space="preserve">2 02 02051 00 0000 151 </t>
  </si>
  <si>
    <t xml:space="preserve">2 02 02051 04 0000 151 </t>
  </si>
  <si>
    <t>2 02 02088 00 0000 151</t>
  </si>
  <si>
    <t>2 02 02088 04 0000 151</t>
  </si>
  <si>
    <t>2 02 02088 04 0001 151</t>
  </si>
  <si>
    <t>2 02 02088 04 0002 151</t>
  </si>
  <si>
    <t>2 02 02089 00 0000 151</t>
  </si>
  <si>
    <t>2 02 02089 04 0000 151</t>
  </si>
  <si>
    <t>2 02 02089 04 0002 151</t>
  </si>
  <si>
    <t>2 02 02999 00 0000 151</t>
  </si>
  <si>
    <t>2 02 02999 04 0000 151</t>
  </si>
  <si>
    <t>2 02 02999 04 2000 151</t>
  </si>
  <si>
    <t>2 02 02999 04 6000 151</t>
  </si>
  <si>
    <t>2 02 02999 04 7000 151</t>
  </si>
  <si>
    <t>2 02 02999 04 9000 151</t>
  </si>
  <si>
    <t>2 02 03000 00 0000 151</t>
  </si>
  <si>
    <t>2 02 03007 00 0000 151</t>
  </si>
  <si>
    <t>2 02 03007 04 0000 151</t>
  </si>
  <si>
    <t>2 02 03022 00 0000 151</t>
  </si>
  <si>
    <t>2 02 03021 04 0000 151</t>
  </si>
  <si>
    <t>2 02 03021 00 0000 151</t>
  </si>
  <si>
    <t>2 02 03022 04 0000 151</t>
  </si>
  <si>
    <t>2 02 03024 00 0000 151</t>
  </si>
  <si>
    <t>2 02 03024 04 0000 151</t>
  </si>
  <si>
    <t>2 02 03024 04 1400 151</t>
  </si>
  <si>
    <t>2 02 03024 04 1500 151</t>
  </si>
  <si>
    <t>2 02 03024 04 1600 151</t>
  </si>
  <si>
    <t>2 02 03024 04 1700 151</t>
  </si>
  <si>
    <t>2 02 03024 04 2400 151</t>
  </si>
  <si>
    <t>2 02 03024 04 2600 151</t>
  </si>
  <si>
    <t>2 02 03026 00 0000 151</t>
  </si>
  <si>
    <t>2 02 03026 04 0000 151</t>
  </si>
  <si>
    <t>2 02 03027 00 0000 151</t>
  </si>
  <si>
    <t>2 02 03027 04 0000 151</t>
  </si>
  <si>
    <t>2 02 03029 00 0000 151</t>
  </si>
  <si>
    <t>2 02 03029 04 0000 151</t>
  </si>
  <si>
    <t>2 02 04000 00 0000 151</t>
  </si>
  <si>
    <t xml:space="preserve">2 02 04025 00 0000 151  </t>
  </si>
  <si>
    <t>2 02 04025 04 0000 151</t>
  </si>
  <si>
    <t>2 02 04999 00 0000 151</t>
  </si>
  <si>
    <t>2 02 04999 04 0000 151</t>
  </si>
  <si>
    <t>2 02 04999 04 3200 151</t>
  </si>
  <si>
    <t>2 02 04999 04 3300 151</t>
  </si>
  <si>
    <t>2 19 00000 00 0000 000</t>
  </si>
  <si>
    <t>2 19 04000 04 0000 151</t>
  </si>
  <si>
    <t>ДОХОДЫ, ВСЕГО</t>
  </si>
  <si>
    <t xml:space="preserve">      Глава муниципального образования</t>
  </si>
  <si>
    <t xml:space="preserve">      «Город Кирово-Чепецк» Кировской области</t>
  </si>
  <si>
    <t xml:space="preserve">                                                          В.В.Крешетов</t>
  </si>
  <si>
    <t>1 01 00000 00 0000 000</t>
  </si>
  <si>
    <t xml:space="preserve"> 1 05 00000 00 0000 000</t>
  </si>
  <si>
    <t>1 05 01000 00 0000 110</t>
  </si>
  <si>
    <t>1 05 01010 01 0000 110</t>
  </si>
  <si>
    <t>1 05 01021 01 0000 110</t>
  </si>
  <si>
    <t>1 05 01022 01 0000 110</t>
  </si>
  <si>
    <t xml:space="preserve"> 1 06 00000 00 0000 000</t>
  </si>
  <si>
    <t>1 06 01020 04 0000 110</t>
  </si>
  <si>
    <t>1 06 02000 02 0000 110</t>
  </si>
  <si>
    <t xml:space="preserve"> 1 08 00000 00 0000 000</t>
  </si>
  <si>
    <t xml:space="preserve"> 1 09 00000 00 0000 000</t>
  </si>
  <si>
    <t>Налоги на прибыль организаций,зачислявшийся до 1 января 2005 года в местные бюджеты, мобилизуемый на территориях городских округов</t>
  </si>
  <si>
    <t>Земельный налог (по обязательствам, возникшим до 1 января 2006 года), мобилизуемый на территориях городских округов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</si>
  <si>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</si>
  <si>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 (за исключением земельных участков бюджетных и автономных учреждений) 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</si>
  <si>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</si>
  <si>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</si>
  <si>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</si>
  <si>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</si>
  <si>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</si>
  <si>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</si>
  <si>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</si>
  <si>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</si>
  <si>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</si>
  <si>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 государственной и муниципальной собственности (за исключением земельных участков бюджетных и автономных учреждений)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</si>
  <si>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</si>
  <si>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</si>
  <si>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Субсидии бюджетам на реализацию федеральных целевых программ</t>
  </si>
  <si>
    <t>Субсидии    бюджетам    муниципальных    образований    на    обеспечение    мероприятий    по    капитальному   ремонту многоквартирных домов и переселению граждан из аварийного жилищного фонда за счёт средств бюджетов</t>
  </si>
  <si>
    <t>Субсидии бюджетам городских округов на обеспечение мероприятий по   переселению граждан из аварийного жилищного фонда за счет средств бюджетов</t>
  </si>
  <si>
    <t>Субсидии местным бюджетам из областного бюджета на софинансирование расходов местных бюджетов, связанных с обучением выборных должностных лиц и муниципальных служащих органов местного самоуправления (подпрограмма "Подготовка выборных должностных лиц и муниципальных служащих по основным вопросам деятельности органов местного самоуправления" областной целевой программы "Развитие системы подготовки выборных должностных лиц и муниципальных служащих органов местного самоуправления"</t>
  </si>
  <si>
    <t>Гранты муниципальным районам (городским округам) за качество организации бюджетного процесса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</si>
  <si>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</si>
  <si>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Наименование показателя</t>
  </si>
  <si>
    <t>Код бюджетной классификации</t>
  </si>
  <si>
    <t>Прогнозируемый объем доходов,
тыс.руб.</t>
  </si>
  <si>
    <t>Кассовое исполнение, тыс.руб.</t>
  </si>
  <si>
    <t>Процент исполнения,
%</t>
  </si>
  <si>
    <t>НАЛОГИ НА ПРИБЫЛЬ, ДОХОДЫ</t>
  </si>
  <si>
    <t>Налог на доходы физических лиц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</si>
  <si>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</si>
  <si>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</si>
  <si>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</si>
  <si>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НАЛОГИ НА ИМУЩЕСТВО</t>
  </si>
  <si>
    <t>Налог на имущество физических лиц</t>
  </si>
  <si>
    <t>Налог на имущество организаций</t>
  </si>
  <si>
    <t>Земельный налог</t>
  </si>
  <si>
    <t>Государственная пошлина за государственную регистрацию, а также за совершение прочих юридически значимых действий</t>
  </si>
  <si>
    <t>ДОХОДЫ ОТ ИСПОЛЬЗОВАНИЯ ИМУЩЕСТВА, НАХОДЯЩЕГОСЯ В ГОСУДАРСТВЕННОЙ И МУНИЦИПАЛЬНОЙ СОБСТВЕННОСТИ</t>
  </si>
  <si>
    <t>Платежи от государственных и муниципальных унитарных предприятий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</si>
  <si>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</si>
  <si>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</si>
  <si>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ПРОДАЖИ МАТЕРИАЛЬНЫХ И НЕМАТЕРИАЛЬНЫХ АКТИВОВ</t>
  </si>
  <si>
    <t>ШТРАФЫ, САНКЦИИ, ВОЗМЕЩЕНИЕ УЩЕРБА</t>
  </si>
  <si>
    <t>Денежные взыскания (штрафы) за нарушение законодательства о налогах и сборах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</si>
  <si>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</si>
  <si>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</si>
  <si>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БЕЗВОЗМЕЗДНЫЕ ПОСТУПЛЕНИЯ </t>
  </si>
  <si>
    <t>ГОСУДАРСТВЕННАЯ ПОШЛИНА</t>
  </si>
  <si>
    <t>Дотации бюджетам городских округов на выравнивание бюджетной обеспеченности</t>
  </si>
  <si>
    <t>Субвенции бюджетам городских округов на  ежемесячное денежное вознаграждение за классное руководство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</si>
  <si>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</si>
  <si>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Субвенции бюджетам городских округов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</si>
  <si>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Субвенции бюджетам городских округов на 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</si>
  <si>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 xml:space="preserve">Безвозмездные поступления от других бюджетов бюджетной системы Российской Федерации </t>
  </si>
  <si>
    <t>Дотации на выравнивание бюджетной обеспеченности</t>
  </si>
  <si>
    <t>Прочие субсидии</t>
  </si>
  <si>
    <t>Прочие субсидии бюджетам городских округов</t>
  </si>
  <si>
    <t>Субвенции бюджетам муниципальных образований на ежемесячное денежное вознаграждение за классное руководство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</si>
  <si>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</si>
  <si>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Субвенции бюджетам городских округов на выполнение передаваемых полномочий субъектов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</si>
  <si>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</si>
  <si>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образований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</si>
  <si>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</si>
  <si>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НАЛОГОВЫЕ И НЕНАЛОГОВЫЕ ДОХОДЫ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</si>
  <si>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</si>
  <si>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</si>
  <si>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</si>
  <si>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 xml:space="preserve">                                                            городской Думы</t>
  </si>
  <si>
    <t xml:space="preserve">                                                                                   к решению Кирово-Чепецкой </t>
  </si>
  <si>
    <t>Налог, взимаемый в связи с применением упрощенной системы налогообложения</t>
  </si>
  <si>
    <t>Субвенции бюджетам муниципальных образований на содержание ребенка в семье опекуна и приемной семье, а также вознаграждение, причитающееся приемному родителю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</si>
  <si>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</si>
  <si>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Иные межбюджетные трансферты</t>
  </si>
  <si>
    <t>Прочие межбюджетные трансферты, передаваемые бюджетам городских округов</t>
  </si>
  <si>
    <t>Межбюджетные 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</t>
  </si>
  <si>
    <t>Межбюджетные трансферты, передаваемые бюджетам городских округов на комплектование книжных фондов библиотек муниципальных образований</t>
  </si>
  <si>
    <t>Прочие дотации</t>
  </si>
  <si>
    <t>Прочие дотации бюджетам городских округов</t>
  </si>
  <si>
    <t>Дотации бюджетам на поддержку мер по обеспечению сбалансированности бюджетов</t>
  </si>
  <si>
    <t>Дотации бюджетам городских округов  на поддержку мер по обеспечению сбалансированности бюджетов</t>
  </si>
  <si>
    <t>Налоги на имущество</t>
  </si>
  <si>
    <t>ПРОЧИЕ НЕНАЛОГОВЫЕ ДОХОДЫ</t>
  </si>
  <si>
    <t xml:space="preserve">                                                            Приложение № 1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</si>
  <si>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</si>
  <si>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</si>
  <si>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</si>
  <si>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Налог на имущество организаций по имуществу, не входящему в Единую систему газоснабжения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</si>
  <si>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</si>
  <si>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городских округов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</si>
  <si>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</si>
  <si>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городских округов</t>
  </si>
  <si>
    <t>Государственная пошлина за выдачу разрешения на установку рекламной конструкции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</si>
  <si>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</si>
  <si>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</si>
  <si>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</si>
  <si>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</si>
  <si>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округов</t>
  </si>
  <si>
    <t>Денежные взыскания (штрафы) за нарушение законодательства в области охраны окружающей среды</t>
  </si>
  <si>
    <t>Денежные взыскания (штрафы) за нарушение земельного законодательства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</si>
  <si>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</si>
  <si>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Субсидии местным бюджетам из областного бюджета на оплату стоимости питания детей в оздоровительных учреждениях с дневным пребыванием детей</t>
  </si>
  <si>
    <t xml:space="preserve">Субвенции местным бюджетам из областного бюджета на реализацию государственного стандарта общего образования </t>
  </si>
  <si>
    <t>Субвенции местным бюджетам из областного бюджета на выполнение отдельных государственных полномочий по созданию в муниципальных районах, городских округах комиссий по делам несовершеннолетних и защите их прав и осуществлению деятельности в сфере профилактики безнадзорности и правонарушений несовершеннолетних, включая административную юрисдикцию</t>
  </si>
</sst>
</file>

<file path=xl/styles.xml><?xml version="1.0" encoding="utf-8"?>
<styleSheet xmlns="http://schemas.openxmlformats.org/spreadsheetml/2006/main">
  <numFmts count="2">
    <numFmt numFmtId="172" formatCode="0.0"/>
    <numFmt numFmtId="183" formatCode="#,##0.0"/>
  </numFmts>
  <fonts count="5"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2" fillId="0" borderId="0" xfId="0" applyNumberFormat="1" applyFont="1" applyFill="1" applyAlignment="1">
      <alignment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justify" vertical="top" wrapText="1"/>
    </xf>
    <xf numFmtId="0" fontId="2" fillId="0" borderId="1" xfId="0" applyNumberFormat="1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3" fillId="0" borderId="0" xfId="0" applyNumberFormat="1" applyFont="1" applyFill="1" applyAlignment="1">
      <alignment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0" xfId="0" applyNumberFormat="1" applyFont="1" applyFill="1" applyAlignment="1">
      <alignment horizontal="center" vertical="center" wrapText="1"/>
    </xf>
    <xf numFmtId="172" fontId="2" fillId="0" borderId="0" xfId="0" applyNumberFormat="1" applyFont="1" applyFill="1" applyAlignment="1">
      <alignment horizontal="center" vertical="top" wrapText="1"/>
    </xf>
    <xf numFmtId="2" fontId="2" fillId="0" borderId="0" xfId="0" applyNumberFormat="1" applyFont="1" applyFill="1" applyAlignment="1">
      <alignment horizontal="center" vertical="top" wrapText="1"/>
    </xf>
    <xf numFmtId="17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/>
    <xf numFmtId="4" fontId="2" fillId="0" borderId="1" xfId="0" applyNumberFormat="1" applyFont="1" applyBorder="1" applyAlignment="1">
      <alignment horizontal="center" vertical="center"/>
    </xf>
    <xf numFmtId="183" fontId="3" fillId="0" borderId="1" xfId="0" applyNumberFormat="1" applyFont="1" applyFill="1" applyBorder="1" applyAlignment="1">
      <alignment horizontal="center" vertical="center" wrapText="1"/>
    </xf>
    <xf numFmtId="18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justify" vertical="top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/>
    </xf>
    <xf numFmtId="0" fontId="2" fillId="0" borderId="1" xfId="0" applyFont="1" applyFill="1" applyBorder="1" applyAlignment="1">
      <alignment horizontal="justify" vertical="top"/>
    </xf>
    <xf numFmtId="0" fontId="2" fillId="0" borderId="1" xfId="0" applyFont="1" applyFill="1" applyBorder="1" applyAlignment="1">
      <alignment horizontal="justify" wrapText="1"/>
    </xf>
    <xf numFmtId="0" fontId="2" fillId="0" borderId="1" xfId="1" applyFont="1" applyBorder="1" applyAlignment="1" applyProtection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righ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8E0BA539D5C35C5EECBE10391E299BCA96A398A42EFE64A61B81BE336D78F090729427E77243F8FEbFM5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F195"/>
  <sheetViews>
    <sheetView tabSelected="1" zoomScaleNormal="100" workbookViewId="0">
      <selection activeCell="J13" sqref="J13"/>
    </sheetView>
  </sheetViews>
  <sheetFormatPr defaultRowHeight="12.75"/>
  <cols>
    <col min="1" max="1" width="64.7109375" style="1" customWidth="1"/>
    <col min="2" max="2" width="24.5703125" style="13" customWidth="1"/>
    <col min="3" max="3" width="15.5703125" style="10" customWidth="1"/>
    <col min="4" max="4" width="11.28515625" style="10" bestFit="1" customWidth="1"/>
    <col min="5" max="5" width="13.42578125" style="9" bestFit="1" customWidth="1"/>
    <col min="6" max="16384" width="9.140625" style="1"/>
  </cols>
  <sheetData>
    <row r="1" spans="1:5">
      <c r="A1" s="37" t="s">
        <v>355</v>
      </c>
      <c r="B1" s="37"/>
      <c r="C1" s="37"/>
      <c r="D1" s="37"/>
      <c r="E1" s="37"/>
    </row>
    <row r="2" spans="1:5">
      <c r="A2" s="37" t="s">
        <v>341</v>
      </c>
      <c r="B2" s="37"/>
      <c r="C2" s="37"/>
      <c r="D2" s="37"/>
      <c r="E2" s="37"/>
    </row>
    <row r="3" spans="1:5">
      <c r="A3" s="37" t="s">
        <v>340</v>
      </c>
      <c r="B3" s="37"/>
      <c r="C3" s="37"/>
      <c r="D3" s="37"/>
      <c r="E3" s="37"/>
    </row>
    <row r="4" spans="1:5">
      <c r="A4" s="37" t="s">
        <v>1</v>
      </c>
      <c r="B4" s="37"/>
      <c r="C4" s="37"/>
      <c r="D4" s="37"/>
      <c r="E4" s="37"/>
    </row>
    <row r="5" spans="1:5" ht="45" customHeight="1">
      <c r="A5" s="36" t="s">
        <v>42</v>
      </c>
      <c r="B5" s="36"/>
      <c r="C5" s="36"/>
      <c r="D5" s="36"/>
      <c r="E5" s="36"/>
    </row>
    <row r="7" spans="1:5" s="8" customFormat="1" ht="38.25">
      <c r="A7" s="2" t="s">
        <v>295</v>
      </c>
      <c r="B7" s="2" t="s">
        <v>296</v>
      </c>
      <c r="C7" s="11" t="s">
        <v>297</v>
      </c>
      <c r="D7" s="12" t="s">
        <v>298</v>
      </c>
      <c r="E7" s="11" t="s">
        <v>299</v>
      </c>
    </row>
    <row r="8" spans="1:5" s="8" customFormat="1">
      <c r="A8" s="29" t="s">
        <v>258</v>
      </c>
      <c r="B8" s="2"/>
      <c r="C8" s="14">
        <f>C9+C121</f>
        <v>1108979.8999999999</v>
      </c>
      <c r="D8" s="14">
        <f>D9+D121</f>
        <v>1111291.04</v>
      </c>
      <c r="E8" s="26">
        <f>D8/C8*100</f>
        <v>100.20840233443367</v>
      </c>
    </row>
    <row r="9" spans="1:5" s="8" customFormat="1">
      <c r="A9" s="3" t="s">
        <v>336</v>
      </c>
      <c r="B9" s="2" t="s">
        <v>67</v>
      </c>
      <c r="C9" s="14">
        <f>C10+C16+C33+C44+C55+C69+C84+C94+C75+C49+C116</f>
        <v>657293.5</v>
      </c>
      <c r="D9" s="14">
        <f>D10+D16+D33+D44+D55+D69+D84+D94+D75+D49+D116</f>
        <v>672946.63000000012</v>
      </c>
      <c r="E9" s="26">
        <f>D9/C9*100</f>
        <v>102.38145212146479</v>
      </c>
    </row>
    <row r="10" spans="1:5">
      <c r="A10" s="3" t="s">
        <v>300</v>
      </c>
      <c r="B10" s="2" t="s">
        <v>262</v>
      </c>
      <c r="C10" s="14">
        <f>SUM(C11)</f>
        <v>388680</v>
      </c>
      <c r="D10" s="14">
        <f>SUM(D11)</f>
        <v>396261.44</v>
      </c>
      <c r="E10" s="26">
        <f t="shared" ref="E10:E63" si="0">D10/C10*100</f>
        <v>101.95056087269734</v>
      </c>
    </row>
    <row r="11" spans="1:5" s="6" customFormat="1">
      <c r="A11" s="3" t="s">
        <v>301</v>
      </c>
      <c r="B11" s="2" t="s">
        <v>68</v>
      </c>
      <c r="C11" s="14">
        <f>SUM(C12:C15)</f>
        <v>388680</v>
      </c>
      <c r="D11" s="14">
        <f>SUM(D12:D15)</f>
        <v>396261.44</v>
      </c>
      <c r="E11" s="26">
        <f t="shared" si="0"/>
        <v>101.95056087269734</v>
      </c>
    </row>
    <row r="12" spans="1:5" ht="51">
      <c r="A12" s="4" t="s">
        <v>71</v>
      </c>
      <c r="B12" s="19" t="s">
        <v>43</v>
      </c>
      <c r="C12" s="15">
        <v>384000</v>
      </c>
      <c r="D12" s="15">
        <v>391633.35</v>
      </c>
      <c r="E12" s="27">
        <f t="shared" si="0"/>
        <v>101.98785156249998</v>
      </c>
    </row>
    <row r="13" spans="1:5" ht="76.5">
      <c r="A13" s="4" t="s">
        <v>72</v>
      </c>
      <c r="B13" s="19" t="s">
        <v>44</v>
      </c>
      <c r="C13" s="15">
        <v>3700</v>
      </c>
      <c r="D13" s="15">
        <v>3687.03</v>
      </c>
      <c r="E13" s="27">
        <f t="shared" si="0"/>
        <v>99.649459459459464</v>
      </c>
    </row>
    <row r="14" spans="1:5" ht="38.25">
      <c r="A14" s="33" t="s">
        <v>73</v>
      </c>
      <c r="B14" s="19" t="s">
        <v>45</v>
      </c>
      <c r="C14" s="15">
        <v>900</v>
      </c>
      <c r="D14" s="15">
        <v>860.48</v>
      </c>
      <c r="E14" s="27">
        <f t="shared" si="0"/>
        <v>95.608888888888885</v>
      </c>
    </row>
    <row r="15" spans="1:5" ht="63.75">
      <c r="A15" s="4" t="s">
        <v>74</v>
      </c>
      <c r="B15" s="19" t="s">
        <v>46</v>
      </c>
      <c r="C15" s="15">
        <v>80</v>
      </c>
      <c r="D15" s="15">
        <v>80.58</v>
      </c>
      <c r="E15" s="27">
        <f t="shared" si="0"/>
        <v>100.72499999999999</v>
      </c>
    </row>
    <row r="16" spans="1:5">
      <c r="A16" s="3" t="s">
        <v>302</v>
      </c>
      <c r="B16" s="2" t="s">
        <v>263</v>
      </c>
      <c r="C16" s="14">
        <f>C17+C27+C30</f>
        <v>45412.1</v>
      </c>
      <c r="D16" s="14">
        <f>D17+D27+D30</f>
        <v>46020.84</v>
      </c>
      <c r="E16" s="26">
        <f t="shared" si="0"/>
        <v>101.34047973998119</v>
      </c>
    </row>
    <row r="17" spans="1:5" ht="25.5">
      <c r="A17" s="4" t="s">
        <v>342</v>
      </c>
      <c r="B17" s="18" t="s">
        <v>264</v>
      </c>
      <c r="C17" s="15">
        <f>C18+C21+C24</f>
        <v>10588</v>
      </c>
      <c r="D17" s="15">
        <f>D18+D21+D24</f>
        <v>10733.34</v>
      </c>
      <c r="E17" s="27">
        <f t="shared" si="0"/>
        <v>101.37268605969021</v>
      </c>
    </row>
    <row r="18" spans="1:5" ht="25.5">
      <c r="A18" s="4" t="s">
        <v>356</v>
      </c>
      <c r="B18" s="18" t="s">
        <v>265</v>
      </c>
      <c r="C18" s="15">
        <f>SUM(C19:C20)</f>
        <v>7850.2</v>
      </c>
      <c r="D18" s="15">
        <f>SUM(D19:D20)</f>
        <v>8017.39</v>
      </c>
      <c r="E18" s="27">
        <f t="shared" si="0"/>
        <v>102.12975465593235</v>
      </c>
    </row>
    <row r="19" spans="1:5" ht="25.5">
      <c r="A19" s="4" t="s">
        <v>356</v>
      </c>
      <c r="B19" s="18" t="s">
        <v>69</v>
      </c>
      <c r="C19" s="15">
        <v>7900</v>
      </c>
      <c r="D19" s="15">
        <v>8067.26</v>
      </c>
      <c r="E19" s="27">
        <f t="shared" si="0"/>
        <v>102.11721518987342</v>
      </c>
    </row>
    <row r="20" spans="1:5" s="6" customFormat="1" ht="38.25">
      <c r="A20" s="4" t="s">
        <v>3</v>
      </c>
      <c r="B20" s="18" t="s">
        <v>70</v>
      </c>
      <c r="C20" s="15">
        <v>-49.8</v>
      </c>
      <c r="D20" s="15">
        <v>-49.87</v>
      </c>
      <c r="E20" s="27">
        <f t="shared" si="0"/>
        <v>100.14056224899599</v>
      </c>
    </row>
    <row r="21" spans="1:5" ht="25.5">
      <c r="A21" s="4" t="s">
        <v>357</v>
      </c>
      <c r="B21" s="18" t="s">
        <v>144</v>
      </c>
      <c r="C21" s="15">
        <f>SUM(C22:C23)</f>
        <v>2351.8000000000002</v>
      </c>
      <c r="D21" s="15">
        <f>SUM(D22:D23)</f>
        <v>2331.88</v>
      </c>
      <c r="E21" s="27">
        <f t="shared" si="0"/>
        <v>99.152989199761876</v>
      </c>
    </row>
    <row r="22" spans="1:5" ht="25.5">
      <c r="A22" s="4" t="s">
        <v>357</v>
      </c>
      <c r="B22" s="18" t="s">
        <v>266</v>
      </c>
      <c r="C22" s="15">
        <v>2450</v>
      </c>
      <c r="D22" s="15">
        <v>2430.02</v>
      </c>
      <c r="E22" s="27">
        <f t="shared" si="0"/>
        <v>99.184489795918367</v>
      </c>
    </row>
    <row r="23" spans="1:5" ht="38.25">
      <c r="A23" s="4" t="s">
        <v>4</v>
      </c>
      <c r="B23" s="18" t="s">
        <v>267</v>
      </c>
      <c r="C23" s="15">
        <v>-98.2</v>
      </c>
      <c r="D23" s="15">
        <v>-98.14</v>
      </c>
      <c r="E23" s="27">
        <f t="shared" si="0"/>
        <v>99.93890020366598</v>
      </c>
    </row>
    <row r="24" spans="1:5" ht="25.5">
      <c r="A24" s="4" t="s">
        <v>5</v>
      </c>
      <c r="B24" s="18" t="s">
        <v>55</v>
      </c>
      <c r="C24" s="15">
        <f>SUM(C25:C26)</f>
        <v>386</v>
      </c>
      <c r="D24" s="15">
        <f>SUM(D25:D26)</f>
        <v>384.07</v>
      </c>
      <c r="E24" s="27">
        <f t="shared" si="0"/>
        <v>99.5</v>
      </c>
    </row>
    <row r="25" spans="1:5" ht="25.5">
      <c r="A25" s="4" t="s">
        <v>5</v>
      </c>
      <c r="B25" s="18" t="s">
        <v>145</v>
      </c>
      <c r="C25" s="15">
        <v>330</v>
      </c>
      <c r="D25" s="15">
        <v>331.9</v>
      </c>
      <c r="E25" s="27">
        <f t="shared" si="0"/>
        <v>100.57575757575756</v>
      </c>
    </row>
    <row r="26" spans="1:5" ht="38.25">
      <c r="A26" s="4" t="s">
        <v>9</v>
      </c>
      <c r="B26" s="18" t="s">
        <v>146</v>
      </c>
      <c r="C26" s="15">
        <v>56</v>
      </c>
      <c r="D26" s="15">
        <v>52.17</v>
      </c>
      <c r="E26" s="27">
        <f t="shared" si="0"/>
        <v>93.160714285714292</v>
      </c>
    </row>
    <row r="27" spans="1:5">
      <c r="A27" s="4" t="s">
        <v>303</v>
      </c>
      <c r="B27" s="18" t="s">
        <v>23</v>
      </c>
      <c r="C27" s="15">
        <f>SUM(C28:C29)</f>
        <v>34802.699999999997</v>
      </c>
      <c r="D27" s="15">
        <f>SUM(D28:D29)</f>
        <v>35266.06</v>
      </c>
      <c r="E27" s="27">
        <f t="shared" si="0"/>
        <v>101.33139095529944</v>
      </c>
    </row>
    <row r="28" spans="1:5">
      <c r="A28" s="4" t="s">
        <v>303</v>
      </c>
      <c r="B28" s="18" t="s">
        <v>147</v>
      </c>
      <c r="C28" s="15">
        <v>34900</v>
      </c>
      <c r="D28" s="15">
        <v>35373.589999999997</v>
      </c>
      <c r="E28" s="27">
        <f t="shared" si="0"/>
        <v>101.35699140401144</v>
      </c>
    </row>
    <row r="29" spans="1:5" ht="25.5">
      <c r="A29" s="4" t="s">
        <v>6</v>
      </c>
      <c r="B29" s="18" t="s">
        <v>148</v>
      </c>
      <c r="C29" s="15">
        <v>-97.3</v>
      </c>
      <c r="D29" s="15">
        <v>-107.53</v>
      </c>
      <c r="E29" s="27">
        <f t="shared" si="0"/>
        <v>110.51387461459406</v>
      </c>
    </row>
    <row r="30" spans="1:5">
      <c r="A30" s="4" t="s">
        <v>304</v>
      </c>
      <c r="B30" s="18" t="s">
        <v>24</v>
      </c>
      <c r="C30" s="15">
        <f>SUM(C31:C32)</f>
        <v>21.399999999999991</v>
      </c>
      <c r="D30" s="15">
        <f>SUM(D31:D32)</f>
        <v>21.439999999999998</v>
      </c>
      <c r="E30" s="27">
        <f t="shared" si="0"/>
        <v>100.18691588785049</v>
      </c>
    </row>
    <row r="31" spans="1:5">
      <c r="A31" s="4" t="s">
        <v>304</v>
      </c>
      <c r="B31" s="18" t="s">
        <v>149</v>
      </c>
      <c r="C31" s="15">
        <v>107.3</v>
      </c>
      <c r="D31" s="15">
        <v>107.33</v>
      </c>
      <c r="E31" s="27">
        <f t="shared" si="0"/>
        <v>100.02795899347623</v>
      </c>
    </row>
    <row r="32" spans="1:5" ht="25.5">
      <c r="A32" s="4" t="s">
        <v>7</v>
      </c>
      <c r="B32" s="18" t="s">
        <v>150</v>
      </c>
      <c r="C32" s="15">
        <v>-85.9</v>
      </c>
      <c r="D32" s="16">
        <v>-85.89</v>
      </c>
      <c r="E32" s="27">
        <f t="shared" si="0"/>
        <v>99.988358556460994</v>
      </c>
    </row>
    <row r="33" spans="1:5">
      <c r="A33" s="3" t="s">
        <v>305</v>
      </c>
      <c r="B33" s="2" t="s">
        <v>268</v>
      </c>
      <c r="C33" s="14">
        <f>C34+C36+C39</f>
        <v>71110.899999999994</v>
      </c>
      <c r="D33" s="14">
        <f>D34+D36+D39</f>
        <v>71908.149999999994</v>
      </c>
      <c r="E33" s="26">
        <f t="shared" si="0"/>
        <v>101.12113614087292</v>
      </c>
    </row>
    <row r="34" spans="1:5">
      <c r="A34" s="4" t="s">
        <v>306</v>
      </c>
      <c r="B34" s="18" t="s">
        <v>151</v>
      </c>
      <c r="C34" s="15">
        <f>C35</f>
        <v>14600</v>
      </c>
      <c r="D34" s="15">
        <f>D35</f>
        <v>14279.86</v>
      </c>
      <c r="E34" s="27">
        <f t="shared" si="0"/>
        <v>97.807260273972602</v>
      </c>
    </row>
    <row r="35" spans="1:5" ht="25.5">
      <c r="A35" s="4" t="s">
        <v>358</v>
      </c>
      <c r="B35" s="19" t="s">
        <v>269</v>
      </c>
      <c r="C35" s="15">
        <v>14600</v>
      </c>
      <c r="D35" s="15">
        <v>14279.86</v>
      </c>
      <c r="E35" s="27">
        <f t="shared" si="0"/>
        <v>97.807260273972602</v>
      </c>
    </row>
    <row r="36" spans="1:5">
      <c r="A36" s="4" t="s">
        <v>307</v>
      </c>
      <c r="B36" s="18" t="s">
        <v>270</v>
      </c>
      <c r="C36" s="15">
        <f>C37+C38</f>
        <v>27200.9</v>
      </c>
      <c r="D36" s="15">
        <f>D37+D38</f>
        <v>27324.170000000002</v>
      </c>
      <c r="E36" s="27">
        <f t="shared" si="0"/>
        <v>100.45318353436834</v>
      </c>
    </row>
    <row r="37" spans="1:5" ht="25.5">
      <c r="A37" s="4" t="s">
        <v>359</v>
      </c>
      <c r="B37" s="19" t="s">
        <v>152</v>
      </c>
      <c r="C37" s="15">
        <v>27200</v>
      </c>
      <c r="D37" s="15">
        <v>27323.24</v>
      </c>
      <c r="E37" s="27">
        <f t="shared" si="0"/>
        <v>100.45308823529413</v>
      </c>
    </row>
    <row r="38" spans="1:5" ht="25.5">
      <c r="A38" s="4" t="s">
        <v>16</v>
      </c>
      <c r="B38" s="19" t="s">
        <v>153</v>
      </c>
      <c r="C38" s="15">
        <v>0.9</v>
      </c>
      <c r="D38" s="15">
        <v>0.93</v>
      </c>
      <c r="E38" s="27">
        <f t="shared" si="0"/>
        <v>103.33333333333334</v>
      </c>
    </row>
    <row r="39" spans="1:5">
      <c r="A39" s="4" t="s">
        <v>308</v>
      </c>
      <c r="B39" s="18" t="s">
        <v>154</v>
      </c>
      <c r="C39" s="15">
        <f>C40+C42</f>
        <v>29310</v>
      </c>
      <c r="D39" s="15">
        <f>D40+D42</f>
        <v>30304.12</v>
      </c>
      <c r="E39" s="27">
        <f t="shared" si="0"/>
        <v>103.39174343227566</v>
      </c>
    </row>
    <row r="40" spans="1:5" ht="38.25">
      <c r="A40" s="4" t="s">
        <v>360</v>
      </c>
      <c r="B40" s="19" t="s">
        <v>155</v>
      </c>
      <c r="C40" s="16">
        <f>C41</f>
        <v>1500</v>
      </c>
      <c r="D40" s="16">
        <f>D41</f>
        <v>1837.7</v>
      </c>
      <c r="E40" s="27">
        <f t="shared" si="0"/>
        <v>122.51333333333334</v>
      </c>
    </row>
    <row r="41" spans="1:5" ht="51">
      <c r="A41" s="4" t="s">
        <v>361</v>
      </c>
      <c r="B41" s="19" t="s">
        <v>156</v>
      </c>
      <c r="C41" s="16">
        <v>1500</v>
      </c>
      <c r="D41" s="16">
        <v>1837.7</v>
      </c>
      <c r="E41" s="27">
        <f t="shared" si="0"/>
        <v>122.51333333333334</v>
      </c>
    </row>
    <row r="42" spans="1:5" ht="38.25">
      <c r="A42" s="4" t="s">
        <v>362</v>
      </c>
      <c r="B42" s="19" t="s">
        <v>157</v>
      </c>
      <c r="C42" s="16">
        <f>C43</f>
        <v>27810</v>
      </c>
      <c r="D42" s="16">
        <f>D43</f>
        <v>28466.42</v>
      </c>
      <c r="E42" s="27">
        <f t="shared" si="0"/>
        <v>102.36037396619919</v>
      </c>
    </row>
    <row r="43" spans="1:5" ht="51">
      <c r="A43" s="4" t="s">
        <v>363</v>
      </c>
      <c r="B43" s="19" t="s">
        <v>158</v>
      </c>
      <c r="C43" s="16">
        <v>27810</v>
      </c>
      <c r="D43" s="16">
        <v>28466.42</v>
      </c>
      <c r="E43" s="27">
        <f t="shared" si="0"/>
        <v>102.36037396619919</v>
      </c>
    </row>
    <row r="44" spans="1:5">
      <c r="A44" s="3" t="s">
        <v>320</v>
      </c>
      <c r="B44" s="2" t="s">
        <v>271</v>
      </c>
      <c r="C44" s="14">
        <f>C45+C47</f>
        <v>5248</v>
      </c>
      <c r="D44" s="14">
        <f>D45+D47</f>
        <v>5753.1</v>
      </c>
      <c r="E44" s="26">
        <f t="shared" si="0"/>
        <v>109.62461890243904</v>
      </c>
    </row>
    <row r="45" spans="1:5" ht="25.5">
      <c r="A45" s="4" t="s">
        <v>18</v>
      </c>
      <c r="B45" s="18" t="s">
        <v>21</v>
      </c>
      <c r="C45" s="15">
        <f>C46</f>
        <v>5200</v>
      </c>
      <c r="D45" s="15">
        <f>D46</f>
        <v>5705.1</v>
      </c>
      <c r="E45" s="27">
        <f t="shared" si="0"/>
        <v>109.71346153846156</v>
      </c>
    </row>
    <row r="46" spans="1:5" ht="38.25">
      <c r="A46" s="4" t="s">
        <v>2</v>
      </c>
      <c r="B46" s="19" t="s">
        <v>22</v>
      </c>
      <c r="C46" s="15">
        <v>5200</v>
      </c>
      <c r="D46" s="16">
        <v>5705.1</v>
      </c>
      <c r="E46" s="27">
        <f t="shared" si="0"/>
        <v>109.71346153846156</v>
      </c>
    </row>
    <row r="47" spans="1:5" ht="25.5">
      <c r="A47" s="4" t="s">
        <v>309</v>
      </c>
      <c r="B47" s="18" t="s">
        <v>159</v>
      </c>
      <c r="C47" s="15">
        <f>SUM(C48:C48)</f>
        <v>48</v>
      </c>
      <c r="D47" s="15">
        <f>SUM(D48:D48)</f>
        <v>48</v>
      </c>
      <c r="E47" s="27">
        <f t="shared" si="0"/>
        <v>100</v>
      </c>
    </row>
    <row r="48" spans="1:5" ht="25.5">
      <c r="A48" s="4" t="s">
        <v>364</v>
      </c>
      <c r="B48" s="19" t="s">
        <v>160</v>
      </c>
      <c r="C48" s="16">
        <v>48</v>
      </c>
      <c r="D48" s="16">
        <v>48</v>
      </c>
      <c r="E48" s="27">
        <f t="shared" si="0"/>
        <v>100</v>
      </c>
    </row>
    <row r="49" spans="1:5" ht="25.5">
      <c r="A49" s="3" t="s">
        <v>8</v>
      </c>
      <c r="B49" s="20" t="s">
        <v>272</v>
      </c>
      <c r="C49" s="17">
        <f>C50+C52</f>
        <v>1.1000000000000001</v>
      </c>
      <c r="D49" s="17">
        <f>D50+D52</f>
        <v>73.87</v>
      </c>
      <c r="E49" s="26">
        <f t="shared" si="0"/>
        <v>6715.454545454546</v>
      </c>
    </row>
    <row r="50" spans="1:5" ht="25.5">
      <c r="A50" s="34" t="s">
        <v>19</v>
      </c>
      <c r="B50" s="35" t="s">
        <v>63</v>
      </c>
      <c r="C50" s="16">
        <f>C51</f>
        <v>1.1000000000000001</v>
      </c>
      <c r="D50" s="16">
        <f>D51</f>
        <v>1.1200000000000001</v>
      </c>
      <c r="E50" s="27">
        <f t="shared" si="0"/>
        <v>101.81818181818183</v>
      </c>
    </row>
    <row r="51" spans="1:5" ht="25.5">
      <c r="A51" s="4" t="s">
        <v>273</v>
      </c>
      <c r="B51" s="19" t="s">
        <v>64</v>
      </c>
      <c r="C51" s="16">
        <v>1.1000000000000001</v>
      </c>
      <c r="D51" s="16">
        <v>1.1200000000000001</v>
      </c>
      <c r="E51" s="27">
        <f t="shared" si="0"/>
        <v>101.81818181818183</v>
      </c>
    </row>
    <row r="52" spans="1:5">
      <c r="A52" s="4" t="s">
        <v>353</v>
      </c>
      <c r="B52" s="19" t="s">
        <v>65</v>
      </c>
      <c r="C52" s="16">
        <f>C53</f>
        <v>0</v>
      </c>
      <c r="D52" s="16">
        <f>D53</f>
        <v>72.75</v>
      </c>
      <c r="E52" s="27" t="s">
        <v>17</v>
      </c>
    </row>
    <row r="53" spans="1:5">
      <c r="A53" s="30" t="s">
        <v>20</v>
      </c>
      <c r="B53" s="22" t="s">
        <v>66</v>
      </c>
      <c r="C53" s="16">
        <f>C54</f>
        <v>0</v>
      </c>
      <c r="D53" s="16">
        <f>D54</f>
        <v>72.75</v>
      </c>
      <c r="E53" s="27" t="s">
        <v>17</v>
      </c>
    </row>
    <row r="54" spans="1:5" ht="25.5">
      <c r="A54" s="4" t="s">
        <v>274</v>
      </c>
      <c r="B54" s="19" t="s">
        <v>110</v>
      </c>
      <c r="C54" s="16">
        <v>0</v>
      </c>
      <c r="D54" s="15">
        <v>72.75</v>
      </c>
      <c r="E54" s="27" t="s">
        <v>17</v>
      </c>
    </row>
    <row r="55" spans="1:5" ht="25.5">
      <c r="A55" s="3" t="s">
        <v>310</v>
      </c>
      <c r="B55" s="2" t="s">
        <v>189</v>
      </c>
      <c r="C55" s="17">
        <f>C56+C63+C66</f>
        <v>68888.600000000006</v>
      </c>
      <c r="D55" s="17">
        <f>D56+D63+D66</f>
        <v>71457.55</v>
      </c>
      <c r="E55" s="26">
        <f t="shared" si="0"/>
        <v>103.72913660605674</v>
      </c>
    </row>
    <row r="56" spans="1:5" ht="63.75">
      <c r="A56" s="4" t="s">
        <v>275</v>
      </c>
      <c r="B56" s="18" t="s">
        <v>161</v>
      </c>
      <c r="C56" s="15">
        <f>C57+C59+C61</f>
        <v>67162</v>
      </c>
      <c r="D56" s="15">
        <f>D57+D59+D61</f>
        <v>69696.72</v>
      </c>
      <c r="E56" s="27">
        <f t="shared" si="0"/>
        <v>103.77403889103958</v>
      </c>
    </row>
    <row r="57" spans="1:5" ht="51">
      <c r="A57" s="4" t="s">
        <v>183</v>
      </c>
      <c r="B57" s="19" t="s">
        <v>184</v>
      </c>
      <c r="C57" s="15">
        <f>C58</f>
        <v>39280</v>
      </c>
      <c r="D57" s="15">
        <f>D58</f>
        <v>40690.449999999997</v>
      </c>
      <c r="E57" s="27">
        <f t="shared" si="0"/>
        <v>103.59075865580448</v>
      </c>
    </row>
    <row r="58" spans="1:5" ht="51">
      <c r="A58" s="4" t="s">
        <v>365</v>
      </c>
      <c r="B58" s="19" t="s">
        <v>75</v>
      </c>
      <c r="C58" s="16">
        <v>39280</v>
      </c>
      <c r="D58" s="15">
        <v>40690.449999999997</v>
      </c>
      <c r="E58" s="27">
        <f t="shared" si="0"/>
        <v>103.59075865580448</v>
      </c>
    </row>
    <row r="59" spans="1:5" ht="51">
      <c r="A59" s="4" t="s">
        <v>276</v>
      </c>
      <c r="B59" s="19" t="s">
        <v>162</v>
      </c>
      <c r="C59" s="16">
        <f>C60</f>
        <v>530</v>
      </c>
      <c r="D59" s="16">
        <f>D60</f>
        <v>569.4</v>
      </c>
      <c r="E59" s="27">
        <f t="shared" si="0"/>
        <v>107.43396226415094</v>
      </c>
    </row>
    <row r="60" spans="1:5" ht="51">
      <c r="A60" s="4" t="s">
        <v>277</v>
      </c>
      <c r="B60" s="19" t="s">
        <v>163</v>
      </c>
      <c r="C60" s="16">
        <v>530</v>
      </c>
      <c r="D60" s="16">
        <v>569.4</v>
      </c>
      <c r="E60" s="27">
        <f t="shared" si="0"/>
        <v>107.43396226415094</v>
      </c>
    </row>
    <row r="61" spans="1:5" ht="63.75">
      <c r="A61" s="4" t="s">
        <v>278</v>
      </c>
      <c r="B61" s="19" t="s">
        <v>190</v>
      </c>
      <c r="C61" s="16">
        <f>C62</f>
        <v>27352</v>
      </c>
      <c r="D61" s="16">
        <f>D62</f>
        <v>28436.87</v>
      </c>
      <c r="E61" s="27">
        <f t="shared" si="0"/>
        <v>103.96632787364726</v>
      </c>
    </row>
    <row r="62" spans="1:5" ht="51">
      <c r="A62" s="4" t="s">
        <v>279</v>
      </c>
      <c r="B62" s="19" t="s">
        <v>164</v>
      </c>
      <c r="C62" s="16">
        <v>27352</v>
      </c>
      <c r="D62" s="16">
        <v>28436.87</v>
      </c>
      <c r="E62" s="27">
        <f t="shared" si="0"/>
        <v>103.96632787364726</v>
      </c>
    </row>
    <row r="63" spans="1:5">
      <c r="A63" s="4" t="s">
        <v>311</v>
      </c>
      <c r="B63" s="18" t="s">
        <v>165</v>
      </c>
      <c r="C63" s="15">
        <f>C64</f>
        <v>36.6</v>
      </c>
      <c r="D63" s="15">
        <f>D64</f>
        <v>36.6</v>
      </c>
      <c r="E63" s="27">
        <f t="shared" si="0"/>
        <v>100</v>
      </c>
    </row>
    <row r="64" spans="1:5" ht="38.25">
      <c r="A64" s="4" t="s">
        <v>185</v>
      </c>
      <c r="B64" s="19" t="s">
        <v>186</v>
      </c>
      <c r="C64" s="15">
        <f>C65</f>
        <v>36.6</v>
      </c>
      <c r="D64" s="15">
        <f>D65</f>
        <v>36.6</v>
      </c>
      <c r="E64" s="27">
        <f t="shared" ref="E64:E148" si="1">D64/C64*100</f>
        <v>100</v>
      </c>
    </row>
    <row r="65" spans="1:5" ht="38.25">
      <c r="A65" s="4" t="s">
        <v>366</v>
      </c>
      <c r="B65" s="19" t="s">
        <v>166</v>
      </c>
      <c r="C65" s="15">
        <v>36.6</v>
      </c>
      <c r="D65" s="16">
        <v>36.6</v>
      </c>
      <c r="E65" s="27">
        <f t="shared" si="1"/>
        <v>100</v>
      </c>
    </row>
    <row r="66" spans="1:5" ht="63.75">
      <c r="A66" s="4" t="s">
        <v>280</v>
      </c>
      <c r="B66" s="18" t="s">
        <v>167</v>
      </c>
      <c r="C66" s="15">
        <f>C67</f>
        <v>1690</v>
      </c>
      <c r="D66" s="15">
        <f>D67</f>
        <v>1724.23</v>
      </c>
      <c r="E66" s="27">
        <f t="shared" si="1"/>
        <v>102.02544378698224</v>
      </c>
    </row>
    <row r="67" spans="1:5" ht="63.75">
      <c r="A67" s="4" t="s">
        <v>281</v>
      </c>
      <c r="B67" s="18" t="s">
        <v>168</v>
      </c>
      <c r="C67" s="15">
        <f>C68</f>
        <v>1690</v>
      </c>
      <c r="D67" s="15">
        <f>D68</f>
        <v>1724.23</v>
      </c>
      <c r="E67" s="27">
        <f t="shared" si="1"/>
        <v>102.02544378698224</v>
      </c>
    </row>
    <row r="68" spans="1:5" ht="51">
      <c r="A68" s="4" t="s">
        <v>282</v>
      </c>
      <c r="B68" s="18" t="s">
        <v>169</v>
      </c>
      <c r="C68" s="15">
        <v>1690</v>
      </c>
      <c r="D68" s="15">
        <v>1724.23</v>
      </c>
      <c r="E68" s="27">
        <f t="shared" si="1"/>
        <v>102.02544378698224</v>
      </c>
    </row>
    <row r="69" spans="1:5">
      <c r="A69" s="3" t="s">
        <v>312</v>
      </c>
      <c r="B69" s="2" t="s">
        <v>191</v>
      </c>
      <c r="C69" s="14">
        <f>C70</f>
        <v>8448.2999999999993</v>
      </c>
      <c r="D69" s="14">
        <f>D70</f>
        <v>8493.74</v>
      </c>
      <c r="E69" s="26">
        <f t="shared" si="1"/>
        <v>100.53785968774784</v>
      </c>
    </row>
    <row r="70" spans="1:5">
      <c r="A70" s="4" t="s">
        <v>313</v>
      </c>
      <c r="B70" s="18" t="s">
        <v>170</v>
      </c>
      <c r="C70" s="15">
        <f>SUM(C71:C74)</f>
        <v>8448.2999999999993</v>
      </c>
      <c r="D70" s="15">
        <f>SUM(D71:D74)</f>
        <v>8493.74</v>
      </c>
      <c r="E70" s="27">
        <f t="shared" si="1"/>
        <v>100.53785968774784</v>
      </c>
    </row>
    <row r="71" spans="1:5" ht="25.5">
      <c r="A71" s="4" t="s">
        <v>76</v>
      </c>
      <c r="B71" s="18" t="s">
        <v>79</v>
      </c>
      <c r="C71" s="15">
        <v>411.5</v>
      </c>
      <c r="D71" s="15">
        <v>414.52</v>
      </c>
      <c r="E71" s="27">
        <f t="shared" si="1"/>
        <v>100.73390036452004</v>
      </c>
    </row>
    <row r="72" spans="1:5" ht="25.5">
      <c r="A72" s="4" t="s">
        <v>77</v>
      </c>
      <c r="B72" s="18" t="s">
        <v>80</v>
      </c>
      <c r="C72" s="15">
        <v>20</v>
      </c>
      <c r="D72" s="15">
        <v>21.56</v>
      </c>
      <c r="E72" s="27">
        <f t="shared" si="1"/>
        <v>107.79999999999998</v>
      </c>
    </row>
    <row r="73" spans="1:5">
      <c r="A73" s="4" t="s">
        <v>25</v>
      </c>
      <c r="B73" s="18" t="s">
        <v>81</v>
      </c>
      <c r="C73" s="15">
        <v>6206</v>
      </c>
      <c r="D73" s="15">
        <v>6248.39</v>
      </c>
      <c r="E73" s="27">
        <f t="shared" si="1"/>
        <v>100.6830486625846</v>
      </c>
    </row>
    <row r="74" spans="1:5">
      <c r="A74" s="4" t="s">
        <v>78</v>
      </c>
      <c r="B74" s="18" t="s">
        <v>82</v>
      </c>
      <c r="C74" s="15">
        <v>1810.8</v>
      </c>
      <c r="D74" s="15">
        <v>1809.27</v>
      </c>
      <c r="E74" s="27">
        <f t="shared" si="1"/>
        <v>99.915506958250504</v>
      </c>
    </row>
    <row r="75" spans="1:5" ht="25.5">
      <c r="A75" s="3" t="s">
        <v>83</v>
      </c>
      <c r="B75" s="2" t="s">
        <v>192</v>
      </c>
      <c r="C75" s="14">
        <f>C76+C79</f>
        <v>45382.1</v>
      </c>
      <c r="D75" s="14">
        <f>D76+D79</f>
        <v>46809.31</v>
      </c>
      <c r="E75" s="26">
        <f t="shared" si="1"/>
        <v>103.14487430066039</v>
      </c>
    </row>
    <row r="76" spans="1:5">
      <c r="A76" s="4" t="s">
        <v>27</v>
      </c>
      <c r="B76" s="18" t="s">
        <v>84</v>
      </c>
      <c r="C76" s="15">
        <f>C77</f>
        <v>43515.1</v>
      </c>
      <c r="D76" s="15">
        <f>D77</f>
        <v>44857.86</v>
      </c>
      <c r="E76" s="27">
        <f t="shared" si="1"/>
        <v>103.08573345804099</v>
      </c>
    </row>
    <row r="77" spans="1:5">
      <c r="A77" s="4" t="s">
        <v>28</v>
      </c>
      <c r="B77" s="18" t="s">
        <v>26</v>
      </c>
      <c r="C77" s="15">
        <f>C78</f>
        <v>43515.1</v>
      </c>
      <c r="D77" s="15">
        <f>D78</f>
        <v>44857.86</v>
      </c>
      <c r="E77" s="27">
        <f t="shared" si="1"/>
        <v>103.08573345804099</v>
      </c>
    </row>
    <row r="78" spans="1:5" ht="25.5">
      <c r="A78" s="4" t="s">
        <v>29</v>
      </c>
      <c r="B78" s="18" t="s">
        <v>85</v>
      </c>
      <c r="C78" s="15">
        <v>43515.1</v>
      </c>
      <c r="D78" s="15">
        <v>44857.86</v>
      </c>
      <c r="E78" s="27">
        <f t="shared" si="1"/>
        <v>103.08573345804099</v>
      </c>
    </row>
    <row r="79" spans="1:5">
      <c r="A79" s="4" t="s">
        <v>86</v>
      </c>
      <c r="B79" s="18" t="s">
        <v>87</v>
      </c>
      <c r="C79" s="15">
        <f>C80+C82</f>
        <v>1867</v>
      </c>
      <c r="D79" s="15">
        <f>D80+D82</f>
        <v>1951.45</v>
      </c>
      <c r="E79" s="27">
        <f t="shared" si="1"/>
        <v>104.5232994108195</v>
      </c>
    </row>
    <row r="80" spans="1:5" ht="25.5">
      <c r="A80" s="4" t="s">
        <v>88</v>
      </c>
      <c r="B80" s="18" t="s">
        <v>89</v>
      </c>
      <c r="C80" s="15">
        <f>C81</f>
        <v>1684.3</v>
      </c>
      <c r="D80" s="15">
        <f>D81</f>
        <v>1744.27</v>
      </c>
      <c r="E80" s="27">
        <f t="shared" si="1"/>
        <v>103.56052959686517</v>
      </c>
    </row>
    <row r="81" spans="1:5" ht="25.5">
      <c r="A81" s="4" t="s">
        <v>90</v>
      </c>
      <c r="B81" s="18" t="s">
        <v>91</v>
      </c>
      <c r="C81" s="15">
        <v>1684.3</v>
      </c>
      <c r="D81" s="15">
        <v>1744.27</v>
      </c>
      <c r="E81" s="27">
        <f t="shared" si="1"/>
        <v>103.56052959686517</v>
      </c>
    </row>
    <row r="82" spans="1:5">
      <c r="A82" s="4" t="s">
        <v>92</v>
      </c>
      <c r="B82" s="18" t="s">
        <v>93</v>
      </c>
      <c r="C82" s="15">
        <f>C83</f>
        <v>182.7</v>
      </c>
      <c r="D82" s="15">
        <f>D83</f>
        <v>207.18</v>
      </c>
      <c r="E82" s="27">
        <f t="shared" si="1"/>
        <v>113.39901477832512</v>
      </c>
    </row>
    <row r="83" spans="1:5">
      <c r="A83" s="4" t="s">
        <v>94</v>
      </c>
      <c r="B83" s="18" t="s">
        <v>95</v>
      </c>
      <c r="C83" s="15">
        <v>182.7</v>
      </c>
      <c r="D83" s="15">
        <v>207.18</v>
      </c>
      <c r="E83" s="27">
        <f t="shared" si="1"/>
        <v>113.39901477832512</v>
      </c>
    </row>
    <row r="84" spans="1:5" ht="25.5">
      <c r="A84" s="3" t="s">
        <v>314</v>
      </c>
      <c r="B84" s="2" t="s">
        <v>193</v>
      </c>
      <c r="C84" s="14">
        <f>C85+C89</f>
        <v>17903.5</v>
      </c>
      <c r="D84" s="14">
        <f>D85+D89</f>
        <v>19343.599999999999</v>
      </c>
      <c r="E84" s="26">
        <f t="shared" si="1"/>
        <v>108.04367861032758</v>
      </c>
    </row>
    <row r="85" spans="1:5" ht="51">
      <c r="A85" s="4" t="s">
        <v>283</v>
      </c>
      <c r="B85" s="18" t="s">
        <v>194</v>
      </c>
      <c r="C85" s="15">
        <f>SUM(C86)</f>
        <v>16446.5</v>
      </c>
      <c r="D85" s="15">
        <f>SUM(D86)</f>
        <v>17703.079999999998</v>
      </c>
      <c r="E85" s="27">
        <f t="shared" si="1"/>
        <v>107.64040981363814</v>
      </c>
    </row>
    <row r="86" spans="1:5" ht="63.75">
      <c r="A86" s="4" t="s">
        <v>142</v>
      </c>
      <c r="B86" s="18" t="s">
        <v>96</v>
      </c>
      <c r="C86" s="15">
        <f>SUM(C87:C88)</f>
        <v>16446.5</v>
      </c>
      <c r="D86" s="15">
        <f>SUM(D87:D88)</f>
        <v>17703.079999999998</v>
      </c>
      <c r="E86" s="27">
        <f t="shared" si="1"/>
        <v>107.64040981363814</v>
      </c>
    </row>
    <row r="87" spans="1:5" ht="63.75">
      <c r="A87" s="4" t="s">
        <v>284</v>
      </c>
      <c r="B87" s="18" t="s">
        <v>97</v>
      </c>
      <c r="C87" s="15">
        <v>3.9</v>
      </c>
      <c r="D87" s="15">
        <v>3.89</v>
      </c>
      <c r="E87" s="27">
        <f t="shared" si="1"/>
        <v>99.743589743589752</v>
      </c>
    </row>
    <row r="88" spans="1:5" ht="63.75">
      <c r="A88" s="4" t="s">
        <v>285</v>
      </c>
      <c r="B88" s="18" t="s">
        <v>98</v>
      </c>
      <c r="C88" s="15">
        <v>16442.599999999999</v>
      </c>
      <c r="D88" s="15">
        <v>17699.189999999999</v>
      </c>
      <c r="E88" s="27">
        <f t="shared" si="1"/>
        <v>107.64228285064405</v>
      </c>
    </row>
    <row r="89" spans="1:5" ht="38.25">
      <c r="A89" s="4" t="s">
        <v>286</v>
      </c>
      <c r="B89" s="18" t="s">
        <v>195</v>
      </c>
      <c r="C89" s="15">
        <f>C90+C92</f>
        <v>1457</v>
      </c>
      <c r="D89" s="15">
        <f>D90+D92</f>
        <v>1640.52</v>
      </c>
      <c r="E89" s="27">
        <f t="shared" si="1"/>
        <v>112.59574468085107</v>
      </c>
    </row>
    <row r="90" spans="1:5" ht="25.5">
      <c r="A90" s="4" t="s">
        <v>59</v>
      </c>
      <c r="B90" s="18" t="s">
        <v>60</v>
      </c>
      <c r="C90" s="15">
        <f>C91</f>
        <v>673.5</v>
      </c>
      <c r="D90" s="15">
        <f>D91</f>
        <v>851.43</v>
      </c>
      <c r="E90" s="27">
        <f t="shared" si="1"/>
        <v>126.41870824053451</v>
      </c>
    </row>
    <row r="91" spans="1:5" ht="38.25">
      <c r="A91" s="4" t="s">
        <v>367</v>
      </c>
      <c r="B91" s="18" t="s">
        <v>171</v>
      </c>
      <c r="C91" s="15">
        <v>673.5</v>
      </c>
      <c r="D91" s="15">
        <v>851.43</v>
      </c>
      <c r="E91" s="27">
        <f t="shared" si="1"/>
        <v>126.41870824053451</v>
      </c>
    </row>
    <row r="92" spans="1:5" ht="38.25">
      <c r="A92" s="4" t="s">
        <v>57</v>
      </c>
      <c r="B92" s="18" t="s">
        <v>58</v>
      </c>
      <c r="C92" s="15">
        <f>C93</f>
        <v>783.5</v>
      </c>
      <c r="D92" s="15">
        <f>D93</f>
        <v>789.09</v>
      </c>
      <c r="E92" s="27">
        <f t="shared" si="1"/>
        <v>100.71346522016593</v>
      </c>
    </row>
    <row r="93" spans="1:5" ht="38.25">
      <c r="A93" s="4" t="s">
        <v>287</v>
      </c>
      <c r="B93" s="18" t="s">
        <v>172</v>
      </c>
      <c r="C93" s="15">
        <v>783.5</v>
      </c>
      <c r="D93" s="15">
        <v>789.09</v>
      </c>
      <c r="E93" s="27">
        <f t="shared" si="1"/>
        <v>100.71346522016593</v>
      </c>
    </row>
    <row r="94" spans="1:5">
      <c r="A94" s="3" t="s">
        <v>315</v>
      </c>
      <c r="B94" s="2" t="s">
        <v>196</v>
      </c>
      <c r="C94" s="14">
        <f>C95+C98+C99+C100+C102+C106+C107+C111+C113+C114+C109</f>
        <v>6215.9</v>
      </c>
      <c r="D94" s="14">
        <f>D95+D98+D99+D100+D102+D106+D107+D111+D113+D114+D109</f>
        <v>6839.9</v>
      </c>
      <c r="E94" s="26">
        <f t="shared" si="1"/>
        <v>110.03877153750865</v>
      </c>
    </row>
    <row r="95" spans="1:5" ht="25.5">
      <c r="A95" s="4" t="s">
        <v>316</v>
      </c>
      <c r="B95" s="18" t="s">
        <v>173</v>
      </c>
      <c r="C95" s="15">
        <f>SUM(C96:C97)</f>
        <v>177</v>
      </c>
      <c r="D95" s="15">
        <f>SUM(D96:D97)</f>
        <v>177.10000000000002</v>
      </c>
      <c r="E95" s="27">
        <f t="shared" si="1"/>
        <v>100.05649717514125</v>
      </c>
    </row>
    <row r="96" spans="1:5" ht="76.5">
      <c r="A96" s="4" t="s">
        <v>30</v>
      </c>
      <c r="B96" s="19" t="s">
        <v>174</v>
      </c>
      <c r="C96" s="15">
        <v>144</v>
      </c>
      <c r="D96" s="15">
        <v>140.49</v>
      </c>
      <c r="E96" s="27">
        <f t="shared" si="1"/>
        <v>97.562500000000014</v>
      </c>
    </row>
    <row r="97" spans="1:5" ht="38.25">
      <c r="A97" s="4" t="s">
        <v>368</v>
      </c>
      <c r="B97" s="19" t="s">
        <v>175</v>
      </c>
      <c r="C97" s="15">
        <v>33</v>
      </c>
      <c r="D97" s="15">
        <v>36.61</v>
      </c>
      <c r="E97" s="27">
        <f t="shared" si="1"/>
        <v>110.93939393939394</v>
      </c>
    </row>
    <row r="98" spans="1:5" ht="38.25">
      <c r="A98" s="4" t="s">
        <v>288</v>
      </c>
      <c r="B98" s="19" t="s">
        <v>197</v>
      </c>
      <c r="C98" s="15">
        <v>26</v>
      </c>
      <c r="D98" s="15">
        <v>26.17</v>
      </c>
      <c r="E98" s="27">
        <f t="shared" si="1"/>
        <v>100.65384615384616</v>
      </c>
    </row>
    <row r="99" spans="1:5" ht="38.25">
      <c r="A99" s="4" t="s">
        <v>31</v>
      </c>
      <c r="B99" s="19" t="s">
        <v>176</v>
      </c>
      <c r="C99" s="15">
        <v>59</v>
      </c>
      <c r="D99" s="15">
        <v>71</v>
      </c>
      <c r="E99" s="27">
        <f t="shared" si="1"/>
        <v>120.33898305084745</v>
      </c>
    </row>
    <row r="100" spans="1:5" ht="25.5">
      <c r="A100" s="4" t="s">
        <v>317</v>
      </c>
      <c r="B100" s="18" t="s">
        <v>177</v>
      </c>
      <c r="C100" s="15">
        <f>C101</f>
        <v>45</v>
      </c>
      <c r="D100" s="15">
        <f>D101</f>
        <v>42.64</v>
      </c>
      <c r="E100" s="27">
        <f t="shared" si="1"/>
        <v>94.75555555555556</v>
      </c>
    </row>
    <row r="101" spans="1:5" ht="38.25">
      <c r="A101" s="4" t="s">
        <v>369</v>
      </c>
      <c r="B101" s="19" t="s">
        <v>178</v>
      </c>
      <c r="C101" s="15">
        <v>45</v>
      </c>
      <c r="D101" s="15">
        <v>42.64</v>
      </c>
      <c r="E101" s="27">
        <f t="shared" si="1"/>
        <v>94.75555555555556</v>
      </c>
    </row>
    <row r="102" spans="1:5" ht="63.75">
      <c r="A102" s="4" t="s">
        <v>100</v>
      </c>
      <c r="B102" s="18" t="s">
        <v>99</v>
      </c>
      <c r="C102" s="15">
        <f>SUM(C103+C104+C105)</f>
        <v>106.5</v>
      </c>
      <c r="D102" s="15">
        <f>SUM(D103+D104+D105)</f>
        <v>110.5</v>
      </c>
      <c r="E102" s="27">
        <f t="shared" si="1"/>
        <v>103.75586854460094</v>
      </c>
    </row>
    <row r="103" spans="1:5" ht="25.5">
      <c r="A103" s="28" t="s">
        <v>101</v>
      </c>
      <c r="B103" s="18" t="s">
        <v>102</v>
      </c>
      <c r="C103" s="15">
        <v>20</v>
      </c>
      <c r="D103" s="15">
        <v>20</v>
      </c>
      <c r="E103" s="27"/>
    </row>
    <row r="104" spans="1:5" ht="25.5">
      <c r="A104" s="4" t="s">
        <v>370</v>
      </c>
      <c r="B104" s="19" t="s">
        <v>179</v>
      </c>
      <c r="C104" s="15">
        <v>75</v>
      </c>
      <c r="D104" s="15">
        <v>77.400000000000006</v>
      </c>
      <c r="E104" s="27">
        <f t="shared" si="1"/>
        <v>103.2</v>
      </c>
    </row>
    <row r="105" spans="1:5">
      <c r="A105" s="4" t="s">
        <v>371</v>
      </c>
      <c r="B105" s="19" t="s">
        <v>180</v>
      </c>
      <c r="C105" s="15">
        <v>11.5</v>
      </c>
      <c r="D105" s="15">
        <v>13.1</v>
      </c>
      <c r="E105" s="27">
        <f t="shared" si="1"/>
        <v>113.91304347826086</v>
      </c>
    </row>
    <row r="106" spans="1:5" ht="38.25">
      <c r="A106" s="4" t="s">
        <v>318</v>
      </c>
      <c r="B106" s="19" t="s">
        <v>181</v>
      </c>
      <c r="C106" s="15">
        <v>535.4</v>
      </c>
      <c r="D106" s="15">
        <v>587.33000000000004</v>
      </c>
      <c r="E106" s="27">
        <f t="shared" si="1"/>
        <v>109.69929025028019</v>
      </c>
    </row>
    <row r="107" spans="1:5" ht="25.5">
      <c r="A107" s="4" t="s">
        <v>103</v>
      </c>
      <c r="B107" s="18" t="s">
        <v>198</v>
      </c>
      <c r="C107" s="15">
        <f>C108</f>
        <v>20.6</v>
      </c>
      <c r="D107" s="15">
        <f>D108</f>
        <v>22.8</v>
      </c>
      <c r="E107" s="27">
        <f t="shared" si="1"/>
        <v>110.67961165048543</v>
      </c>
    </row>
    <row r="108" spans="1:5" ht="25.5">
      <c r="A108" s="4" t="s">
        <v>56</v>
      </c>
      <c r="B108" s="18" t="s">
        <v>104</v>
      </c>
      <c r="C108" s="15">
        <v>20.6</v>
      </c>
      <c r="D108" s="15">
        <v>22.8</v>
      </c>
      <c r="E108" s="27">
        <f t="shared" si="1"/>
        <v>110.67961165048543</v>
      </c>
    </row>
    <row r="109" spans="1:5" ht="38.25">
      <c r="A109" s="4" t="s">
        <v>138</v>
      </c>
      <c r="B109" s="18" t="s">
        <v>139</v>
      </c>
      <c r="C109" s="15">
        <f>C110</f>
        <v>0</v>
      </c>
      <c r="D109" s="15">
        <f>D110</f>
        <v>20</v>
      </c>
      <c r="E109" s="27" t="s">
        <v>17</v>
      </c>
    </row>
    <row r="110" spans="1:5" ht="38.25">
      <c r="A110" s="4" t="s">
        <v>140</v>
      </c>
      <c r="B110" s="18" t="s">
        <v>141</v>
      </c>
      <c r="C110" s="15">
        <v>0</v>
      </c>
      <c r="D110" s="15">
        <v>20</v>
      </c>
      <c r="E110" s="27" t="s">
        <v>17</v>
      </c>
    </row>
    <row r="111" spans="1:5" ht="38.25">
      <c r="A111" s="4" t="s">
        <v>105</v>
      </c>
      <c r="B111" s="18" t="s">
        <v>106</v>
      </c>
      <c r="C111" s="15">
        <f>C112</f>
        <v>50.2</v>
      </c>
      <c r="D111" s="15">
        <f>D112</f>
        <v>50.28</v>
      </c>
      <c r="E111" s="27">
        <f t="shared" si="1"/>
        <v>100.1593625498008</v>
      </c>
    </row>
    <row r="112" spans="1:5" ht="51">
      <c r="A112" s="4" t="s">
        <v>32</v>
      </c>
      <c r="B112" s="18" t="s">
        <v>107</v>
      </c>
      <c r="C112" s="15">
        <v>50.2</v>
      </c>
      <c r="D112" s="15">
        <v>50.28</v>
      </c>
      <c r="E112" s="27">
        <f t="shared" si="1"/>
        <v>100.1593625498008</v>
      </c>
    </row>
    <row r="113" spans="1:5" ht="39.75" customHeight="1">
      <c r="A113" s="4" t="s">
        <v>108</v>
      </c>
      <c r="B113" s="18" t="s">
        <v>109</v>
      </c>
      <c r="C113" s="15">
        <v>348.7</v>
      </c>
      <c r="D113" s="15">
        <v>358.82</v>
      </c>
      <c r="E113" s="27">
        <f t="shared" si="1"/>
        <v>102.90220820189275</v>
      </c>
    </row>
    <row r="114" spans="1:5" ht="25.5">
      <c r="A114" s="4" t="s">
        <v>10</v>
      </c>
      <c r="B114" s="18" t="s">
        <v>11</v>
      </c>
      <c r="C114" s="15">
        <f>C115</f>
        <v>4847.5</v>
      </c>
      <c r="D114" s="15">
        <f>D115</f>
        <v>5373.26</v>
      </c>
      <c r="E114" s="27">
        <f t="shared" si="1"/>
        <v>110.84600309437856</v>
      </c>
    </row>
    <row r="115" spans="1:5" ht="25.5">
      <c r="A115" s="4" t="s">
        <v>372</v>
      </c>
      <c r="B115" s="18" t="s">
        <v>182</v>
      </c>
      <c r="C115" s="15">
        <v>4847.5</v>
      </c>
      <c r="D115" s="15">
        <v>5373.26</v>
      </c>
      <c r="E115" s="27">
        <f t="shared" si="1"/>
        <v>110.84600309437856</v>
      </c>
    </row>
    <row r="116" spans="1:5" s="6" customFormat="1">
      <c r="A116" s="3" t="s">
        <v>354</v>
      </c>
      <c r="B116" s="2" t="s">
        <v>199</v>
      </c>
      <c r="C116" s="14">
        <f>C117+C119</f>
        <v>3</v>
      </c>
      <c r="D116" s="14">
        <f>D117+D119</f>
        <v>-14.87</v>
      </c>
      <c r="E116" s="26">
        <f t="shared" si="1"/>
        <v>-495.66666666666663</v>
      </c>
    </row>
    <row r="117" spans="1:5">
      <c r="A117" s="4" t="s">
        <v>12</v>
      </c>
      <c r="B117" s="18" t="s">
        <v>13</v>
      </c>
      <c r="C117" s="15">
        <f>C118</f>
        <v>0</v>
      </c>
      <c r="D117" s="15">
        <f>D118</f>
        <v>-18.43</v>
      </c>
      <c r="E117" s="27" t="s">
        <v>17</v>
      </c>
    </row>
    <row r="118" spans="1:5">
      <c r="A118" s="4" t="s">
        <v>14</v>
      </c>
      <c r="B118" s="18" t="s">
        <v>15</v>
      </c>
      <c r="C118" s="15">
        <v>0</v>
      </c>
      <c r="D118" s="15">
        <v>-18.43</v>
      </c>
      <c r="E118" s="27" t="s">
        <v>17</v>
      </c>
    </row>
    <row r="119" spans="1:5">
      <c r="A119" s="4" t="s">
        <v>187</v>
      </c>
      <c r="B119" s="18" t="s">
        <v>188</v>
      </c>
      <c r="C119" s="15">
        <f>C120</f>
        <v>3</v>
      </c>
      <c r="D119" s="15">
        <f>D120</f>
        <v>3.56</v>
      </c>
      <c r="E119" s="27">
        <f t="shared" si="1"/>
        <v>118.66666666666667</v>
      </c>
    </row>
    <row r="120" spans="1:5">
      <c r="A120" s="4" t="s">
        <v>143</v>
      </c>
      <c r="B120" s="18" t="s">
        <v>200</v>
      </c>
      <c r="C120" s="15">
        <v>3</v>
      </c>
      <c r="D120" s="15">
        <v>3.56</v>
      </c>
      <c r="E120" s="27">
        <f t="shared" si="1"/>
        <v>118.66666666666667</v>
      </c>
    </row>
    <row r="121" spans="1:5">
      <c r="A121" s="3" t="s">
        <v>319</v>
      </c>
      <c r="B121" s="2" t="s">
        <v>204</v>
      </c>
      <c r="C121" s="14">
        <f>C122+C190+C183+C185</f>
        <v>451686.39999999997</v>
      </c>
      <c r="D121" s="14">
        <f>D122+D190+D183+D185</f>
        <v>438344.41000000003</v>
      </c>
      <c r="E121" s="26">
        <f t="shared" si="1"/>
        <v>97.046182926915677</v>
      </c>
    </row>
    <row r="122" spans="1:5" ht="25.5">
      <c r="A122" s="3" t="s">
        <v>326</v>
      </c>
      <c r="B122" s="2" t="s">
        <v>203</v>
      </c>
      <c r="C122" s="14">
        <f>C123+C130+C153+C174</f>
        <v>455952</v>
      </c>
      <c r="D122" s="14">
        <f>D123+D130+D153+D174</f>
        <v>442686.89</v>
      </c>
      <c r="E122" s="26">
        <f t="shared" si="1"/>
        <v>97.090678404744352</v>
      </c>
    </row>
    <row r="123" spans="1:5" ht="25.5">
      <c r="A123" s="3" t="s">
        <v>337</v>
      </c>
      <c r="B123" s="21" t="s">
        <v>205</v>
      </c>
      <c r="C123" s="14">
        <f>C124+C126+C128</f>
        <v>6473.2999999999993</v>
      </c>
      <c r="D123" s="14">
        <f>D124+D126+D128</f>
        <v>6473.33</v>
      </c>
      <c r="E123" s="26">
        <f t="shared" si="1"/>
        <v>100.00046344213926</v>
      </c>
    </row>
    <row r="124" spans="1:5">
      <c r="A124" s="4" t="s">
        <v>327</v>
      </c>
      <c r="B124" s="22" t="s">
        <v>206</v>
      </c>
      <c r="C124" s="15">
        <f>C125</f>
        <v>1187</v>
      </c>
      <c r="D124" s="15">
        <f>D125</f>
        <v>1187</v>
      </c>
      <c r="E124" s="27">
        <f t="shared" si="1"/>
        <v>100</v>
      </c>
    </row>
    <row r="125" spans="1:5" ht="25.5">
      <c r="A125" s="5" t="s">
        <v>321</v>
      </c>
      <c r="B125" s="22" t="s">
        <v>207</v>
      </c>
      <c r="C125" s="15">
        <v>1187</v>
      </c>
      <c r="D125" s="15">
        <v>1187</v>
      </c>
      <c r="E125" s="27">
        <f t="shared" si="1"/>
        <v>100</v>
      </c>
    </row>
    <row r="126" spans="1:5" ht="25.5">
      <c r="A126" s="4" t="s">
        <v>351</v>
      </c>
      <c r="B126" s="22" t="s">
        <v>208</v>
      </c>
      <c r="C126" s="15">
        <f>C127</f>
        <v>1517.1</v>
      </c>
      <c r="D126" s="15">
        <f>D127</f>
        <v>1517.1</v>
      </c>
      <c r="E126" s="27">
        <f t="shared" si="1"/>
        <v>100</v>
      </c>
    </row>
    <row r="127" spans="1:5" ht="25.5">
      <c r="A127" s="4" t="s">
        <v>352</v>
      </c>
      <c r="B127" s="22" t="s">
        <v>209</v>
      </c>
      <c r="C127" s="15">
        <v>1517.1</v>
      </c>
      <c r="D127" s="16">
        <v>1517.1</v>
      </c>
      <c r="E127" s="27">
        <f t="shared" si="1"/>
        <v>100</v>
      </c>
    </row>
    <row r="128" spans="1:5">
      <c r="A128" s="4" t="s">
        <v>349</v>
      </c>
      <c r="B128" s="22" t="s">
        <v>210</v>
      </c>
      <c r="C128" s="15">
        <f>C129</f>
        <v>3769.2</v>
      </c>
      <c r="D128" s="15">
        <f>D129</f>
        <v>3769.23</v>
      </c>
      <c r="E128" s="27">
        <f t="shared" si="1"/>
        <v>100.0007959248647</v>
      </c>
    </row>
    <row r="129" spans="1:5">
      <c r="A129" s="4" t="s">
        <v>350</v>
      </c>
      <c r="B129" s="22" t="s">
        <v>211</v>
      </c>
      <c r="C129" s="15">
        <v>3769.2</v>
      </c>
      <c r="D129" s="16">
        <v>3769.23</v>
      </c>
      <c r="E129" s="27">
        <f t="shared" si="1"/>
        <v>100.0007959248647</v>
      </c>
    </row>
    <row r="130" spans="1:5" ht="25.5">
      <c r="A130" s="7" t="s">
        <v>338</v>
      </c>
      <c r="B130" s="21" t="s">
        <v>212</v>
      </c>
      <c r="C130" s="14">
        <f>C133+C135+C139+C142+C131</f>
        <v>188652.40000000002</v>
      </c>
      <c r="D130" s="14">
        <f>D133+D135+D139+D142+D131</f>
        <v>175541.62</v>
      </c>
      <c r="E130" s="26">
        <f t="shared" si="1"/>
        <v>93.050297796370458</v>
      </c>
    </row>
    <row r="131" spans="1:5">
      <c r="A131" s="5" t="s">
        <v>111</v>
      </c>
      <c r="B131" s="22" t="s">
        <v>47</v>
      </c>
      <c r="C131" s="15">
        <f>C132</f>
        <v>468.2</v>
      </c>
      <c r="D131" s="15">
        <f>D132</f>
        <v>468.11</v>
      </c>
      <c r="E131" s="27">
        <f t="shared" si="1"/>
        <v>99.980777445536106</v>
      </c>
    </row>
    <row r="132" spans="1:5" ht="25.5">
      <c r="A132" s="5" t="s">
        <v>33</v>
      </c>
      <c r="B132" s="22" t="s">
        <v>48</v>
      </c>
      <c r="C132" s="15">
        <v>468.2</v>
      </c>
      <c r="D132" s="15">
        <v>468.11</v>
      </c>
      <c r="E132" s="27">
        <f t="shared" si="1"/>
        <v>99.980777445536106</v>
      </c>
    </row>
    <row r="133" spans="1:5">
      <c r="A133" s="31" t="s">
        <v>289</v>
      </c>
      <c r="B133" s="22" t="s">
        <v>213</v>
      </c>
      <c r="C133" s="15">
        <f>C134</f>
        <v>409.2</v>
      </c>
      <c r="D133" s="15">
        <f>D134</f>
        <v>409.16</v>
      </c>
      <c r="E133" s="27">
        <f t="shared" si="1"/>
        <v>99.990224828934515</v>
      </c>
    </row>
    <row r="134" spans="1:5" ht="25.5">
      <c r="A134" s="4" t="s">
        <v>34</v>
      </c>
      <c r="B134" s="22" t="s">
        <v>214</v>
      </c>
      <c r="C134" s="15">
        <v>409.2</v>
      </c>
      <c r="D134" s="15">
        <v>409.16</v>
      </c>
      <c r="E134" s="27">
        <f t="shared" si="1"/>
        <v>99.990224828934515</v>
      </c>
    </row>
    <row r="135" spans="1:5" ht="63.75">
      <c r="A135" s="5" t="s">
        <v>35</v>
      </c>
      <c r="B135" s="22" t="s">
        <v>215</v>
      </c>
      <c r="C135" s="15">
        <f>C136</f>
        <v>87984.200000000012</v>
      </c>
      <c r="D135" s="15">
        <f>D137+D138</f>
        <v>87984.19</v>
      </c>
      <c r="E135" s="27">
        <f t="shared" si="1"/>
        <v>99.99998863432296</v>
      </c>
    </row>
    <row r="136" spans="1:5" ht="63.75">
      <c r="A136" s="5" t="s">
        <v>36</v>
      </c>
      <c r="B136" s="22" t="s">
        <v>216</v>
      </c>
      <c r="C136" s="15">
        <f>SUM(C137:C138)</f>
        <v>87984.200000000012</v>
      </c>
      <c r="D136" s="15">
        <f>SUM(D137:D138)</f>
        <v>87984.19</v>
      </c>
      <c r="E136" s="27">
        <f t="shared" si="1"/>
        <v>99.99998863432296</v>
      </c>
    </row>
    <row r="137" spans="1:5" ht="51">
      <c r="A137" s="4" t="s">
        <v>37</v>
      </c>
      <c r="B137" s="22" t="s">
        <v>217</v>
      </c>
      <c r="C137" s="15">
        <v>43578.3</v>
      </c>
      <c r="D137" s="15">
        <v>43578.28</v>
      </c>
      <c r="E137" s="27">
        <f t="shared" si="1"/>
        <v>99.99995410559842</v>
      </c>
    </row>
    <row r="138" spans="1:5" ht="51">
      <c r="A138" s="4" t="s">
        <v>38</v>
      </c>
      <c r="B138" s="22" t="s">
        <v>218</v>
      </c>
      <c r="C138" s="15">
        <v>44405.9</v>
      </c>
      <c r="D138" s="15">
        <v>44405.91</v>
      </c>
      <c r="E138" s="27">
        <f t="shared" si="1"/>
        <v>100.00002251953006</v>
      </c>
    </row>
    <row r="139" spans="1:5" ht="51">
      <c r="A139" s="5" t="s">
        <v>290</v>
      </c>
      <c r="B139" s="22" t="s">
        <v>219</v>
      </c>
      <c r="C139" s="15">
        <f>C140</f>
        <v>6726</v>
      </c>
      <c r="D139" s="15">
        <f>D141</f>
        <v>6725.98</v>
      </c>
      <c r="E139" s="27">
        <f t="shared" si="1"/>
        <v>99.999702646446622</v>
      </c>
    </row>
    <row r="140" spans="1:5" ht="38.25">
      <c r="A140" s="5" t="s">
        <v>201</v>
      </c>
      <c r="B140" s="22" t="s">
        <v>220</v>
      </c>
      <c r="C140" s="15">
        <f>C141</f>
        <v>6726</v>
      </c>
      <c r="D140" s="15">
        <f>D141</f>
        <v>6725.98</v>
      </c>
      <c r="E140" s="27">
        <f t="shared" si="1"/>
        <v>99.999702646446622</v>
      </c>
    </row>
    <row r="141" spans="1:5" ht="38.25">
      <c r="A141" s="5" t="s">
        <v>291</v>
      </c>
      <c r="B141" s="22" t="s">
        <v>221</v>
      </c>
      <c r="C141" s="15">
        <v>6726</v>
      </c>
      <c r="D141" s="15">
        <v>6725.98</v>
      </c>
      <c r="E141" s="27">
        <f t="shared" si="1"/>
        <v>99.999702646446622</v>
      </c>
    </row>
    <row r="142" spans="1:5">
      <c r="A142" s="4" t="s">
        <v>328</v>
      </c>
      <c r="B142" s="18" t="s">
        <v>222</v>
      </c>
      <c r="C142" s="15">
        <f>C143</f>
        <v>93064.8</v>
      </c>
      <c r="D142" s="15">
        <f>D143</f>
        <v>79954.179999999993</v>
      </c>
      <c r="E142" s="27">
        <f t="shared" si="1"/>
        <v>85.912375033310113</v>
      </c>
    </row>
    <row r="143" spans="1:5">
      <c r="A143" s="4" t="s">
        <v>329</v>
      </c>
      <c r="B143" s="18" t="s">
        <v>223</v>
      </c>
      <c r="C143" s="15">
        <f>SUM(C144:C152)</f>
        <v>93064.8</v>
      </c>
      <c r="D143" s="15">
        <f>SUM(D144:D152)</f>
        <v>79954.179999999993</v>
      </c>
      <c r="E143" s="27">
        <f t="shared" si="1"/>
        <v>85.912375033310113</v>
      </c>
    </row>
    <row r="144" spans="1:5" ht="25.5">
      <c r="A144" s="5" t="s">
        <v>54</v>
      </c>
      <c r="B144" s="22" t="s">
        <v>112</v>
      </c>
      <c r="C144" s="15">
        <v>27401</v>
      </c>
      <c r="D144" s="15">
        <v>14309</v>
      </c>
      <c r="E144" s="27">
        <f t="shared" si="1"/>
        <v>52.220721871464548</v>
      </c>
    </row>
    <row r="145" spans="1:6" ht="102">
      <c r="A145" s="5" t="s">
        <v>292</v>
      </c>
      <c r="B145" s="22" t="s">
        <v>224</v>
      </c>
      <c r="C145" s="15">
        <v>101</v>
      </c>
      <c r="D145" s="15">
        <v>101</v>
      </c>
      <c r="E145" s="27">
        <f t="shared" si="1"/>
        <v>100</v>
      </c>
    </row>
    <row r="146" spans="1:6" ht="25.5">
      <c r="A146" s="5" t="s">
        <v>113</v>
      </c>
      <c r="B146" s="22" t="s">
        <v>114</v>
      </c>
      <c r="C146" s="15">
        <v>263</v>
      </c>
      <c r="D146" s="15">
        <v>263</v>
      </c>
      <c r="E146" s="27">
        <f t="shared" si="1"/>
        <v>100</v>
      </c>
    </row>
    <row r="147" spans="1:6" ht="51">
      <c r="A147" s="5" t="s">
        <v>115</v>
      </c>
      <c r="B147" s="22" t="s">
        <v>116</v>
      </c>
      <c r="C147" s="15">
        <v>2400.4</v>
      </c>
      <c r="D147" s="15">
        <v>2400.4</v>
      </c>
      <c r="E147" s="27">
        <f t="shared" si="1"/>
        <v>100</v>
      </c>
    </row>
    <row r="148" spans="1:6" ht="38.25">
      <c r="A148" s="5" t="s">
        <v>49</v>
      </c>
      <c r="B148" s="22" t="s">
        <v>117</v>
      </c>
      <c r="C148" s="15">
        <v>523.1</v>
      </c>
      <c r="D148" s="15">
        <v>523.04999999999995</v>
      </c>
      <c r="E148" s="27">
        <f t="shared" si="1"/>
        <v>99.990441598164765</v>
      </c>
    </row>
    <row r="149" spans="1:6" ht="27.75" customHeight="1">
      <c r="A149" s="5" t="s">
        <v>373</v>
      </c>
      <c r="B149" s="22" t="s">
        <v>225</v>
      </c>
      <c r="C149" s="15">
        <v>2340</v>
      </c>
      <c r="D149" s="15">
        <v>2321.44</v>
      </c>
      <c r="E149" s="27">
        <f t="shared" ref="E149:E191" si="2">D149/C149*100</f>
        <v>99.20683760683761</v>
      </c>
    </row>
    <row r="150" spans="1:6" ht="38.25">
      <c r="A150" s="5" t="s">
        <v>118</v>
      </c>
      <c r="B150" s="22" t="s">
        <v>226</v>
      </c>
      <c r="C150" s="15">
        <v>11968.3</v>
      </c>
      <c r="D150" s="25">
        <v>11968.29</v>
      </c>
      <c r="E150" s="27">
        <f t="shared" si="2"/>
        <v>99.99991644594472</v>
      </c>
      <c r="F150" s="24"/>
    </row>
    <row r="151" spans="1:6" ht="38.25">
      <c r="A151" s="5" t="s">
        <v>119</v>
      </c>
      <c r="B151" s="22" t="s">
        <v>120</v>
      </c>
      <c r="C151" s="15">
        <v>40000</v>
      </c>
      <c r="D151" s="15">
        <v>40000</v>
      </c>
      <c r="E151" s="27">
        <f t="shared" si="2"/>
        <v>100</v>
      </c>
      <c r="F151" s="24"/>
    </row>
    <row r="152" spans="1:6" ht="25.5">
      <c r="A152" s="32" t="s">
        <v>50</v>
      </c>
      <c r="B152" s="22" t="s">
        <v>227</v>
      </c>
      <c r="C152" s="15">
        <v>8068</v>
      </c>
      <c r="D152" s="15">
        <v>8068</v>
      </c>
      <c r="E152" s="27">
        <f t="shared" si="2"/>
        <v>100</v>
      </c>
    </row>
    <row r="153" spans="1:6" ht="25.5">
      <c r="A153" s="3" t="s">
        <v>339</v>
      </c>
      <c r="B153" s="2" t="s">
        <v>228</v>
      </c>
      <c r="C153" s="14">
        <f>C154+C156+C158+C160+C168+C170+C172</f>
        <v>257042.2</v>
      </c>
      <c r="D153" s="14">
        <f>D154+D156+D158+D160+D168+D170+D172</f>
        <v>256887.85</v>
      </c>
      <c r="E153" s="26">
        <f t="shared" si="2"/>
        <v>99.939951494346062</v>
      </c>
    </row>
    <row r="154" spans="1:6" ht="38.25">
      <c r="A154" s="4" t="s">
        <v>61</v>
      </c>
      <c r="B154" s="18" t="s">
        <v>229</v>
      </c>
      <c r="C154" s="15">
        <f>C155</f>
        <v>21.9</v>
      </c>
      <c r="D154" s="15">
        <f>D155</f>
        <v>21.9</v>
      </c>
      <c r="E154" s="27">
        <f t="shared" si="2"/>
        <v>100</v>
      </c>
    </row>
    <row r="155" spans="1:6" ht="38.25">
      <c r="A155" s="4" t="s">
        <v>62</v>
      </c>
      <c r="B155" s="18" t="s">
        <v>230</v>
      </c>
      <c r="C155" s="15">
        <v>21.9</v>
      </c>
      <c r="D155" s="15">
        <v>21.9</v>
      </c>
      <c r="E155" s="27">
        <f t="shared" si="2"/>
        <v>100</v>
      </c>
    </row>
    <row r="156" spans="1:6" ht="25.5">
      <c r="A156" s="4" t="s">
        <v>330</v>
      </c>
      <c r="B156" s="18" t="s">
        <v>233</v>
      </c>
      <c r="C156" s="15">
        <f>C157</f>
        <v>4612</v>
      </c>
      <c r="D156" s="15">
        <f>D157</f>
        <v>4612</v>
      </c>
      <c r="E156" s="27">
        <f t="shared" si="2"/>
        <v>100</v>
      </c>
    </row>
    <row r="157" spans="1:6" ht="25.5">
      <c r="A157" s="5" t="s">
        <v>322</v>
      </c>
      <c r="B157" s="18" t="s">
        <v>232</v>
      </c>
      <c r="C157" s="16">
        <v>4612</v>
      </c>
      <c r="D157" s="15">
        <v>4612</v>
      </c>
      <c r="E157" s="27">
        <f t="shared" si="2"/>
        <v>100</v>
      </c>
    </row>
    <row r="158" spans="1:6" ht="25.5">
      <c r="A158" s="5" t="s">
        <v>331</v>
      </c>
      <c r="B158" s="18" t="s">
        <v>231</v>
      </c>
      <c r="C158" s="16">
        <f>C159</f>
        <v>45853</v>
      </c>
      <c r="D158" s="16">
        <f>D159</f>
        <v>45833</v>
      </c>
      <c r="E158" s="27">
        <f t="shared" si="2"/>
        <v>99.956382352299741</v>
      </c>
    </row>
    <row r="159" spans="1:6" ht="25.5">
      <c r="A159" s="5" t="s">
        <v>323</v>
      </c>
      <c r="B159" s="18" t="s">
        <v>234</v>
      </c>
      <c r="C159" s="16">
        <v>45853</v>
      </c>
      <c r="D159" s="15">
        <v>45833</v>
      </c>
      <c r="E159" s="27">
        <f t="shared" si="2"/>
        <v>99.956382352299741</v>
      </c>
    </row>
    <row r="160" spans="1:6" ht="25.5">
      <c r="A160" s="5" t="s">
        <v>333</v>
      </c>
      <c r="B160" s="18" t="s">
        <v>235</v>
      </c>
      <c r="C160" s="16">
        <f>C161</f>
        <v>178901.9</v>
      </c>
      <c r="D160" s="16">
        <f>D161</f>
        <v>178774.55000000002</v>
      </c>
      <c r="E160" s="27">
        <f t="shared" si="2"/>
        <v>99.928815736445515</v>
      </c>
    </row>
    <row r="161" spans="1:5" ht="25.5">
      <c r="A161" s="5" t="s">
        <v>332</v>
      </c>
      <c r="B161" s="18" t="s">
        <v>236</v>
      </c>
      <c r="C161" s="16">
        <f>C162+C163+C164+C165+C166+C167</f>
        <v>178901.9</v>
      </c>
      <c r="D161" s="16">
        <f>D162+D163+D164+D165+D166+D167</f>
        <v>178774.55000000002</v>
      </c>
      <c r="E161" s="27">
        <f t="shared" si="2"/>
        <v>99.928815736445515</v>
      </c>
    </row>
    <row r="162" spans="1:5" ht="25.5">
      <c r="A162" s="5" t="s">
        <v>374</v>
      </c>
      <c r="B162" s="18" t="s">
        <v>237</v>
      </c>
      <c r="C162" s="16">
        <v>170537</v>
      </c>
      <c r="D162" s="15">
        <v>170409.7</v>
      </c>
      <c r="E162" s="27">
        <f t="shared" si="2"/>
        <v>99.925353442361484</v>
      </c>
    </row>
    <row r="163" spans="1:5" ht="76.5">
      <c r="A163" s="5" t="s">
        <v>375</v>
      </c>
      <c r="B163" s="18" t="s">
        <v>238</v>
      </c>
      <c r="C163" s="16">
        <v>741</v>
      </c>
      <c r="D163" s="15">
        <v>741</v>
      </c>
      <c r="E163" s="27">
        <f t="shared" si="2"/>
        <v>100</v>
      </c>
    </row>
    <row r="164" spans="1:5" ht="156.75" customHeight="1">
      <c r="A164" s="5" t="s">
        <v>51</v>
      </c>
      <c r="B164" s="23" t="s">
        <v>239</v>
      </c>
      <c r="C164" s="16">
        <v>343</v>
      </c>
      <c r="D164" s="15">
        <v>343</v>
      </c>
      <c r="E164" s="27">
        <f t="shared" si="2"/>
        <v>100</v>
      </c>
    </row>
    <row r="165" spans="1:5" ht="153">
      <c r="A165" s="5" t="s">
        <v>53</v>
      </c>
      <c r="B165" s="22" t="s">
        <v>240</v>
      </c>
      <c r="C165" s="16">
        <v>5623.8</v>
      </c>
      <c r="D165" s="15">
        <v>5623.8</v>
      </c>
      <c r="E165" s="27">
        <f t="shared" si="2"/>
        <v>100</v>
      </c>
    </row>
    <row r="166" spans="1:5" ht="51">
      <c r="A166" s="4" t="s">
        <v>52</v>
      </c>
      <c r="B166" s="18" t="s">
        <v>241</v>
      </c>
      <c r="C166" s="16">
        <v>92.1</v>
      </c>
      <c r="D166" s="15">
        <v>92.1</v>
      </c>
      <c r="E166" s="27">
        <f t="shared" si="2"/>
        <v>100</v>
      </c>
    </row>
    <row r="167" spans="1:5" ht="38.25">
      <c r="A167" s="5" t="s">
        <v>0</v>
      </c>
      <c r="B167" s="18" t="s">
        <v>242</v>
      </c>
      <c r="C167" s="16">
        <v>1565</v>
      </c>
      <c r="D167" s="15">
        <v>1564.95</v>
      </c>
      <c r="E167" s="27">
        <f t="shared" si="2"/>
        <v>99.996805111821089</v>
      </c>
    </row>
    <row r="168" spans="1:5" ht="51">
      <c r="A168" s="5" t="s">
        <v>334</v>
      </c>
      <c r="B168" s="18" t="s">
        <v>243</v>
      </c>
      <c r="C168" s="16">
        <f>C169</f>
        <v>2376.1999999999998</v>
      </c>
      <c r="D168" s="16">
        <f>D169</f>
        <v>2371.4</v>
      </c>
      <c r="E168" s="27">
        <f t="shared" si="2"/>
        <v>99.797996801616037</v>
      </c>
    </row>
    <row r="169" spans="1:5" ht="51">
      <c r="A169" s="5" t="s">
        <v>324</v>
      </c>
      <c r="B169" s="18" t="s">
        <v>244</v>
      </c>
      <c r="C169" s="16">
        <v>2376.1999999999998</v>
      </c>
      <c r="D169" s="15">
        <v>2371.4</v>
      </c>
      <c r="E169" s="27">
        <f t="shared" si="2"/>
        <v>99.797996801616037</v>
      </c>
    </row>
    <row r="170" spans="1:5" ht="38.25">
      <c r="A170" s="5" t="s">
        <v>343</v>
      </c>
      <c r="B170" s="18" t="s">
        <v>245</v>
      </c>
      <c r="C170" s="16">
        <f>C171</f>
        <v>13917.2</v>
      </c>
      <c r="D170" s="16">
        <f>D171</f>
        <v>13917.2</v>
      </c>
      <c r="E170" s="27">
        <f t="shared" si="2"/>
        <v>100</v>
      </c>
    </row>
    <row r="171" spans="1:5" ht="38.25">
      <c r="A171" s="5" t="s">
        <v>344</v>
      </c>
      <c r="B171" s="18" t="s">
        <v>246</v>
      </c>
      <c r="C171" s="16">
        <v>13917.2</v>
      </c>
      <c r="D171" s="15">
        <v>13917.2</v>
      </c>
      <c r="E171" s="27">
        <f t="shared" si="2"/>
        <v>100</v>
      </c>
    </row>
    <row r="172" spans="1:5" ht="51">
      <c r="A172" s="5" t="s">
        <v>335</v>
      </c>
      <c r="B172" s="18" t="s">
        <v>247</v>
      </c>
      <c r="C172" s="16">
        <f>C173</f>
        <v>11360</v>
      </c>
      <c r="D172" s="16">
        <f>D173</f>
        <v>11357.8</v>
      </c>
      <c r="E172" s="27">
        <f t="shared" si="2"/>
        <v>99.980633802816897</v>
      </c>
    </row>
    <row r="173" spans="1:5" ht="51">
      <c r="A173" s="5" t="s">
        <v>325</v>
      </c>
      <c r="B173" s="18" t="s">
        <v>248</v>
      </c>
      <c r="C173" s="16">
        <v>11360</v>
      </c>
      <c r="D173" s="15">
        <v>11357.8</v>
      </c>
      <c r="E173" s="27">
        <f t="shared" si="2"/>
        <v>99.980633802816897</v>
      </c>
    </row>
    <row r="174" spans="1:5">
      <c r="A174" s="7" t="s">
        <v>345</v>
      </c>
      <c r="B174" s="2" t="s">
        <v>249</v>
      </c>
      <c r="C174" s="17">
        <f>C177+C175</f>
        <v>3784.0999999999995</v>
      </c>
      <c r="D174" s="17">
        <f>D177+D175</f>
        <v>3784.0899999999997</v>
      </c>
      <c r="E174" s="26">
        <f t="shared" si="2"/>
        <v>99.99973573637061</v>
      </c>
    </row>
    <row r="175" spans="1:5" ht="38.25">
      <c r="A175" s="5" t="s">
        <v>347</v>
      </c>
      <c r="B175" s="22" t="s">
        <v>250</v>
      </c>
      <c r="C175" s="16">
        <f>C176</f>
        <v>132.69999999999999</v>
      </c>
      <c r="D175" s="16">
        <f>D176</f>
        <v>132.69999999999999</v>
      </c>
      <c r="E175" s="27">
        <f t="shared" si="2"/>
        <v>100</v>
      </c>
    </row>
    <row r="176" spans="1:5" ht="25.5">
      <c r="A176" s="5" t="s">
        <v>348</v>
      </c>
      <c r="B176" s="23" t="s">
        <v>251</v>
      </c>
      <c r="C176" s="16">
        <v>132.69999999999999</v>
      </c>
      <c r="D176" s="15">
        <v>132.69999999999999</v>
      </c>
      <c r="E176" s="27">
        <f t="shared" si="2"/>
        <v>100</v>
      </c>
    </row>
    <row r="177" spans="1:5">
      <c r="A177" s="5" t="s">
        <v>202</v>
      </c>
      <c r="B177" s="18" t="s">
        <v>252</v>
      </c>
      <c r="C177" s="16">
        <f>C178</f>
        <v>3651.3999999999996</v>
      </c>
      <c r="D177" s="16">
        <f>D178</f>
        <v>3651.39</v>
      </c>
      <c r="E177" s="27">
        <f t="shared" si="2"/>
        <v>99.999726132442362</v>
      </c>
    </row>
    <row r="178" spans="1:5" ht="25.5">
      <c r="A178" s="5" t="s">
        <v>346</v>
      </c>
      <c r="B178" s="18" t="s">
        <v>253</v>
      </c>
      <c r="C178" s="16">
        <f>SUM(C179:C182)</f>
        <v>3651.3999999999996</v>
      </c>
      <c r="D178" s="16">
        <f>SUM(D179:D182)</f>
        <v>3651.39</v>
      </c>
      <c r="E178" s="27">
        <f t="shared" si="2"/>
        <v>99.999726132442362</v>
      </c>
    </row>
    <row r="179" spans="1:5" ht="63.75">
      <c r="A179" s="4" t="s">
        <v>121</v>
      </c>
      <c r="B179" s="22" t="s">
        <v>254</v>
      </c>
      <c r="C179" s="15">
        <v>8.6999999999999993</v>
      </c>
      <c r="D179" s="15">
        <v>8.6999999999999993</v>
      </c>
      <c r="E179" s="27">
        <f t="shared" si="2"/>
        <v>100</v>
      </c>
    </row>
    <row r="180" spans="1:5" ht="25.5">
      <c r="A180" s="5" t="s">
        <v>293</v>
      </c>
      <c r="B180" s="18" t="s">
        <v>255</v>
      </c>
      <c r="C180" s="15">
        <v>652.6</v>
      </c>
      <c r="D180" s="15">
        <v>652.6</v>
      </c>
      <c r="E180" s="27">
        <f t="shared" si="2"/>
        <v>100</v>
      </c>
    </row>
    <row r="181" spans="1:5" ht="27.75" customHeight="1">
      <c r="A181" s="5" t="s">
        <v>122</v>
      </c>
      <c r="B181" s="18" t="s">
        <v>123</v>
      </c>
      <c r="C181" s="15">
        <v>249.4</v>
      </c>
      <c r="D181" s="15">
        <v>249.39</v>
      </c>
      <c r="E181" s="27">
        <f t="shared" si="2"/>
        <v>99.995990376904558</v>
      </c>
    </row>
    <row r="182" spans="1:5" ht="25.5">
      <c r="A182" s="5" t="s">
        <v>124</v>
      </c>
      <c r="B182" s="18" t="s">
        <v>125</v>
      </c>
      <c r="C182" s="15">
        <v>2740.7</v>
      </c>
      <c r="D182" s="15">
        <v>2740.7</v>
      </c>
      <c r="E182" s="27">
        <f t="shared" si="2"/>
        <v>100</v>
      </c>
    </row>
    <row r="183" spans="1:5" s="6" customFormat="1">
      <c r="A183" s="7" t="s">
        <v>126</v>
      </c>
      <c r="B183" s="2" t="s">
        <v>127</v>
      </c>
      <c r="C183" s="14">
        <f>C184</f>
        <v>2353</v>
      </c>
      <c r="D183" s="14">
        <f>D184</f>
        <v>2300.59</v>
      </c>
      <c r="E183" s="26">
        <f t="shared" si="2"/>
        <v>97.772630684232894</v>
      </c>
    </row>
    <row r="184" spans="1:5">
      <c r="A184" s="5" t="s">
        <v>128</v>
      </c>
      <c r="B184" s="18" t="s">
        <v>129</v>
      </c>
      <c r="C184" s="15">
        <v>2353</v>
      </c>
      <c r="D184" s="15">
        <v>2300.59</v>
      </c>
      <c r="E184" s="27">
        <f t="shared" si="2"/>
        <v>97.772630684232894</v>
      </c>
    </row>
    <row r="185" spans="1:5" s="6" customFormat="1" ht="51">
      <c r="A185" s="7" t="s">
        <v>130</v>
      </c>
      <c r="B185" s="2" t="s">
        <v>131</v>
      </c>
      <c r="C185" s="14">
        <f>C186</f>
        <v>287.3</v>
      </c>
      <c r="D185" s="14">
        <f>D186</f>
        <v>287.33</v>
      </c>
      <c r="E185" s="26">
        <f t="shared" si="2"/>
        <v>100.01044204664113</v>
      </c>
    </row>
    <row r="186" spans="1:5" ht="25.5">
      <c r="A186" s="5" t="s">
        <v>40</v>
      </c>
      <c r="B186" s="18" t="s">
        <v>39</v>
      </c>
      <c r="C186" s="15">
        <f>C187</f>
        <v>287.3</v>
      </c>
      <c r="D186" s="15">
        <f>D187</f>
        <v>287.33</v>
      </c>
      <c r="E186" s="27">
        <f t="shared" si="2"/>
        <v>100.01044204664113</v>
      </c>
    </row>
    <row r="187" spans="1:5" ht="25.5">
      <c r="A187" s="5" t="s">
        <v>132</v>
      </c>
      <c r="B187" s="18" t="s">
        <v>133</v>
      </c>
      <c r="C187" s="15">
        <f>SUM(C188:C189)</f>
        <v>287.3</v>
      </c>
      <c r="D187" s="15">
        <f>SUM(D188:D189)</f>
        <v>287.33</v>
      </c>
      <c r="E187" s="27">
        <f t="shared" si="2"/>
        <v>100.01044204664113</v>
      </c>
    </row>
    <row r="188" spans="1:5" ht="25.5">
      <c r="A188" s="5" t="s">
        <v>134</v>
      </c>
      <c r="B188" s="18" t="s">
        <v>136</v>
      </c>
      <c r="C188" s="15">
        <v>66.3</v>
      </c>
      <c r="D188" s="15">
        <v>66.39</v>
      </c>
      <c r="E188" s="27">
        <f t="shared" si="2"/>
        <v>100.13574660633483</v>
      </c>
    </row>
    <row r="189" spans="1:5" ht="25.5">
      <c r="A189" s="5" t="s">
        <v>135</v>
      </c>
      <c r="B189" s="18" t="s">
        <v>137</v>
      </c>
      <c r="C189" s="15">
        <v>221</v>
      </c>
      <c r="D189" s="15">
        <v>220.94</v>
      </c>
      <c r="E189" s="27">
        <f t="shared" si="2"/>
        <v>99.972850678733025</v>
      </c>
    </row>
    <row r="190" spans="1:5" ht="25.5">
      <c r="A190" s="7" t="s">
        <v>41</v>
      </c>
      <c r="B190" s="2" t="s">
        <v>256</v>
      </c>
      <c r="C190" s="14">
        <f>C191</f>
        <v>-6905.9</v>
      </c>
      <c r="D190" s="14">
        <f>D191</f>
        <v>-6930.4</v>
      </c>
      <c r="E190" s="26">
        <f t="shared" si="2"/>
        <v>100.35476911047077</v>
      </c>
    </row>
    <row r="191" spans="1:5" ht="25.5">
      <c r="A191" s="5" t="s">
        <v>294</v>
      </c>
      <c r="B191" s="18" t="s">
        <v>257</v>
      </c>
      <c r="C191" s="15">
        <v>-6905.9</v>
      </c>
      <c r="D191" s="15">
        <v>-6930.4</v>
      </c>
      <c r="E191" s="27">
        <f t="shared" si="2"/>
        <v>100.35476911047077</v>
      </c>
    </row>
    <row r="193" spans="1:1">
      <c r="A193" s="24" t="s">
        <v>259</v>
      </c>
    </row>
    <row r="194" spans="1:1">
      <c r="A194" s="24" t="s">
        <v>260</v>
      </c>
    </row>
    <row r="195" spans="1:1">
      <c r="A195" s="24" t="s">
        <v>261</v>
      </c>
    </row>
  </sheetData>
  <mergeCells count="5">
    <mergeCell ref="A5:E5"/>
    <mergeCell ref="A1:E1"/>
    <mergeCell ref="A2:E2"/>
    <mergeCell ref="A3:E3"/>
    <mergeCell ref="A4:E4"/>
  </mergeCells>
  <phoneticPr fontId="0" type="noConversion"/>
  <hyperlinks>
    <hyperlink ref="A14" r:id="rId1" display="consultantplus://offline/ref=8E0BA539D5C35C5EECBE10391E299BCA96A398A42EFE64A61B81BE336D78F090729427E77243F8FEbFM5H"/>
  </hyperlinks>
  <pageMargins left="0.36" right="0.16" top="0.26" bottom="0.19" header="0.2" footer="0"/>
  <pageSetup paperSize="9" scale="77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стр.1</vt:lpstr>
    </vt:vector>
  </TitlesOfParts>
  <Company>FinUpr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Касимова</dc:creator>
  <cp:lastModifiedBy>Жанна М. Рязанцева</cp:lastModifiedBy>
  <cp:lastPrinted>2013-04-19T08:22:39Z</cp:lastPrinted>
  <dcterms:created xsi:type="dcterms:W3CDTF">2007-09-19T05:33:23Z</dcterms:created>
  <dcterms:modified xsi:type="dcterms:W3CDTF">2023-10-10T05:39:56Z</dcterms:modified>
</cp:coreProperties>
</file>