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120" windowWidth="15480" windowHeight="11640"/>
  </bookViews>
  <sheets>
    <sheet name="Лист2" sheetId="2" r:id="rId1"/>
  </sheets>
  <definedNames>
    <definedName name="bbi1iepey541b3erm5gspvzrtk">#REF!</definedName>
    <definedName name="eaho2ejrtdbq5dbiou1fruoidk">#REF!</definedName>
    <definedName name="frupzostrx2engzlq5coj1izgc">#REF!</definedName>
    <definedName name="hxw0shfsad1bl0w3rcqndiwdqc">#REF!</definedName>
    <definedName name="idhebtridp4g55tiidmllpbcck">#REF!</definedName>
    <definedName name="ilgrxtqehl5ojfb14epb1v0vpk">#REF!</definedName>
    <definedName name="iukfigxpatbnff5s3qskal4gtw">#REF!</definedName>
    <definedName name="jbdrlm0jnl44bjyvb5parwosvs">#REF!</definedName>
    <definedName name="jmacmxvbgdblzh0tvh4m0gadvc">#REF!</definedName>
    <definedName name="lens0r1dzt0ivfvdjvc15ibd1c">#REF!</definedName>
    <definedName name="lzvlrjqro14zjenw2ueuj40zww">#REF!</definedName>
    <definedName name="miceqmminp2t5fkvq3dcp5azms">#REF!</definedName>
    <definedName name="muebv3fbrh0nbhfkcvkdiuichg">#REF!</definedName>
    <definedName name="oishsvraxpbc3jz3kk3m5zcwm0">#REF!</definedName>
    <definedName name="pf4ktio2ct2wb5lic4d0ij22zg">#REF!</definedName>
    <definedName name="qhgcjeqs4xbh5af0b0knrgslds">#REF!</definedName>
    <definedName name="qm1r2zbyvxaabczgs5nd53xmq4">#REF!</definedName>
    <definedName name="qunp1nijp1aaxbgswizf0lz200">#REF!</definedName>
    <definedName name="rcn525ywmx4pde1kn3aevp0dfk">#REF!</definedName>
    <definedName name="swpjxblu3dbu33cqzchc5hkk0w">#REF!</definedName>
    <definedName name="syjdhdk35p4nh3cjfxnviauzls">#REF!</definedName>
    <definedName name="t1iocfpqd13el1y2ekxnfpwstw">#REF!</definedName>
    <definedName name="tqwxsrwtrd3p34nrtmvfunozag">#REF!</definedName>
    <definedName name="u1m5vran2x1y11qx5xfu2j4tz4">#REF!</definedName>
    <definedName name="ua41amkhph5c1h53xxk2wbxxpk">#REF!</definedName>
    <definedName name="vm2ikyzfyl3c3f2vbofwexhk2c">#REF!</definedName>
    <definedName name="w1nehiloq13fdfxu13klcaopgw">#REF!</definedName>
    <definedName name="whvhn4kg25bcn2skpkb3bqydz4">#REF!</definedName>
    <definedName name="wqazcjs4o12a5adpyzuqhb5cko">#REF!</definedName>
    <definedName name="x50bwhcspt2rtgjg0vg0hfk2ns">#REF!</definedName>
    <definedName name="xfiudkw3z5aq3govpiyzsxyki0">#REF!</definedName>
  </definedNames>
  <calcPr calcId="125725"/>
</workbook>
</file>

<file path=xl/calcChain.xml><?xml version="1.0" encoding="utf-8"?>
<calcChain xmlns="http://schemas.openxmlformats.org/spreadsheetml/2006/main">
  <c r="H28" i="2"/>
  <c r="H26"/>
  <c r="H25"/>
  <c r="H18"/>
  <c r="H16"/>
  <c r="H15"/>
  <c r="H14"/>
  <c r="H11"/>
  <c r="G10"/>
  <c r="H10" s="1"/>
  <c r="F17"/>
  <c r="F10" s="1"/>
  <c r="E17"/>
  <c r="H17" s="1"/>
  <c r="F28"/>
  <c r="E28"/>
  <c r="E27"/>
  <c r="H27" s="1"/>
  <c r="F24"/>
  <c r="E24"/>
  <c r="H24" s="1"/>
  <c r="E23"/>
  <c r="H23" s="1"/>
  <c r="F23"/>
  <c r="F22"/>
  <c r="E22"/>
  <c r="H22" s="1"/>
  <c r="F21"/>
  <c r="E21"/>
  <c r="H21" s="1"/>
  <c r="F20"/>
  <c r="E20"/>
  <c r="H20" s="1"/>
  <c r="F19"/>
  <c r="E19"/>
  <c r="H19" s="1"/>
  <c r="F13"/>
  <c r="E13"/>
  <c r="H13" s="1"/>
  <c r="F12"/>
  <c r="E12"/>
  <c r="H12" s="1"/>
  <c r="E10"/>
  <c r="D10"/>
  <c r="C10"/>
  <c r="B10"/>
</calcChain>
</file>

<file path=xl/sharedStrings.xml><?xml version="1.0" encoding="utf-8"?>
<sst xmlns="http://schemas.openxmlformats.org/spreadsheetml/2006/main" count="36" uniqueCount="34">
  <si>
    <t>ИТОГО</t>
  </si>
  <si>
    <t>Перечень</t>
  </si>
  <si>
    <t>Сумма 
(тыс. рублей)</t>
  </si>
  <si>
    <t>В том числе долгосроч-
ные           
(тыс. рублей)</t>
  </si>
  <si>
    <t>Долгосрочная муниципальная целевая программа "Развитие мест массового отдыха жителей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</si>
  <si>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культуры в муниципальном образовании "Город Кирово-Чепецк" Кировской области на 2011-2013 годы"</t>
  </si>
  <si>
    <t>Долгосрочная муниципальная целевая программа "Обеспечение жильем молодых семей муниципального образования "Город Кирово-Чепецк" Кировской области в 2011-2015 годах"</t>
  </si>
  <si>
    <t>Долгосрочная муниципальная целевая программа "Охрана окружающей среды муниципального образования "Город Кирово-Чепецк" Кировской области на 2011-2013 годы"</t>
  </si>
  <si>
    <t>Долгосрочная муниципальная целевая программа "Повышение безопасности дорожного движения в муниципальном образовании "Город Кирово-Чепецк" Кировской области на 2011-2013 годы"</t>
  </si>
  <si>
    <t>Долгосрочная муниципальная целевая программа "Профилактика терроризма, экстремизма, других правонарушений и создание условий для деятельности добровольных формирований населения по охране общественного порядка в муниципальном образовании "Город Кирово-Чепецк" Кировской области на 2010-2012 годы"</t>
  </si>
  <si>
    <t>Долгосрочная муниципальная целевая программа "Развитие муниципальной системы образования муниципального образования "Город Кирово-Чепецк" Кировской области на 2011-2013 годы"</t>
  </si>
  <si>
    <t>Долгосрочная муниципальная целевая программа "Модернизация и реконструкция объектов коммунальной инфраструктуры муниципального образования "Город Кирово-Чепецк" Кировской области на 2011-2013 годы"</t>
  </si>
  <si>
    <t>Долгосрочная муниципальная целевая программа "Развитие физической культуры и спорта в муниципальном образовании "Город Кирово-Чепецк" Кировской области на 2011-2013 годы"</t>
  </si>
  <si>
    <t>Долгосрочная муниципальная целевая программа "Энергосбережение и повышение энергетической эффективности в муниципальном образовании "Город Кирово-Чепецк" Кировской области на 2011-2015 годы"</t>
  </si>
  <si>
    <t>Долгосрочная муниципальная целевая программа "Развитие малого и среднего предпринимательства в муниципальном образовании "Город Кирово-Чепецк" Кировской области на 2011-2014 годы"</t>
  </si>
  <si>
    <t>Наименование программы</t>
  </si>
  <si>
    <t>Глава муниципального образования</t>
  </si>
  <si>
    <t>"Город Кирово-Чепецк" Кировской области</t>
  </si>
  <si>
    <t xml:space="preserve">                                                                                                    к решению Кирово-Чепецкой </t>
  </si>
  <si>
    <t xml:space="preserve">                                                                                                    городской Думы</t>
  </si>
  <si>
    <t>поправка</t>
  </si>
  <si>
    <t xml:space="preserve">                                                    В.В.Крешетов</t>
  </si>
  <si>
    <t>Долгосрочная муниципальная целевая программа "Информатизация муниципального образования "Город Кирово-Чепецк" Кировской области на 2012-2014 годы"</t>
  </si>
  <si>
    <t>Долгосрочная муниципальная целевая программа "Организация работы с молодежью в муниципальном образовании "Город Кирово-Чепецк" Кировской области на 2012-2014 годы"</t>
  </si>
  <si>
    <t>Долгосрочная муниципальная целевая программа "Забота" на 2012-2014 годы муниципального образования "Город Кирово-Чепецк" Кировской области</t>
  </si>
  <si>
    <t>Долгосрочная муниципальная целевая программа "Безопасность в муниципальных образовательных учреждениях муниципального образования "Город Кирово-Чепецк" Кировской области на 2012-2014 годы"</t>
  </si>
  <si>
    <t>Долгосрочная муниципальная целевая программа "Газификация муниципального образования "Город Кирово-Чепецк" Кировской области на 2012-2014 годы"</t>
  </si>
  <si>
    <t>Муниципальная адресная программа "Проведение капитального ремонта многоквартирных домов на территории муниципального образования "Город Кирово-Чепецк" Кировской области на 2012 год"</t>
  </si>
  <si>
    <t>Муниципальная адресная программа "Переселение граждан, проживающих на территории муниципального образования "Город Кирово-Чепецк" Кировской области из аварийного жилищного фонда, признанного непригодным для проживания" на 2011- 2012 годы</t>
  </si>
  <si>
    <t>Исполнено с начало года        ( тыс.рублей)</t>
  </si>
  <si>
    <t>% исполнения к утвержденному плану на год</t>
  </si>
  <si>
    <t xml:space="preserve">                                                                                                    Приложение № 6</t>
  </si>
  <si>
    <t>муниципальных целевых программ, в том числе долгосрочных целевых программ, реализуемых за счет средств бюджета муниципального образования, в 2012 году</t>
  </si>
  <si>
    <t xml:space="preserve">                                                                          от  29.05.2013  № 6/22</t>
  </si>
</sst>
</file>

<file path=xl/styles.xml><?xml version="1.0" encoding="utf-8"?>
<styleSheet xmlns="http://schemas.openxmlformats.org/spreadsheetml/2006/main">
  <numFmts count="1">
    <numFmt numFmtId="172" formatCode="0.0"/>
  </numFmts>
  <fonts count="13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4"/>
      <name val="Times New Roman"/>
      <family val="1"/>
      <charset val="204"/>
    </font>
    <font>
      <i/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Alignment="1">
      <alignment wrapText="1"/>
    </xf>
    <xf numFmtId="11" fontId="3" fillId="0" borderId="0" xfId="0" quotePrefix="1" applyNumberFormat="1" applyFont="1" applyAlignment="1">
      <alignment wrapText="1"/>
    </xf>
    <xf numFmtId="0" fontId="3" fillId="0" borderId="0" xfId="0" quotePrefix="1" applyFont="1" applyAlignment="1">
      <alignment horizontal="center" wrapText="1"/>
    </xf>
    <xf numFmtId="0" fontId="0" fillId="0" borderId="0" xfId="0" applyAlignment="1">
      <alignment horizontal="center"/>
    </xf>
    <xf numFmtId="11" fontId="5" fillId="0" borderId="1" xfId="0" applyNumberFormat="1" applyFont="1" applyBorder="1" applyAlignment="1">
      <alignment horizontal="center" vertical="top" wrapText="1"/>
    </xf>
    <xf numFmtId="49" fontId="5" fillId="0" borderId="1" xfId="0" quotePrefix="1" applyNumberFormat="1" applyFont="1" applyFill="1" applyBorder="1" applyAlignment="1">
      <alignment horizontal="center" vertical="top" wrapText="1"/>
    </xf>
    <xf numFmtId="0" fontId="8" fillId="0" borderId="1" xfId="0" quotePrefix="1" applyFont="1" applyBorder="1" applyAlignment="1">
      <alignment horizontal="center" vertical="top" wrapText="1"/>
    </xf>
    <xf numFmtId="11" fontId="9" fillId="0" borderId="1" xfId="0" applyNumberFormat="1" applyFont="1" applyFill="1" applyBorder="1" applyAlignment="1">
      <alignment vertical="top" wrapText="1"/>
    </xf>
    <xf numFmtId="11" fontId="10" fillId="0" borderId="1" xfId="0" applyNumberFormat="1" applyFont="1" applyBorder="1" applyAlignment="1">
      <alignment vertical="top" wrapText="1"/>
    </xf>
    <xf numFmtId="172" fontId="10" fillId="0" borderId="1" xfId="0" applyNumberFormat="1" applyFont="1" applyBorder="1" applyAlignment="1">
      <alignment horizontal="center" vertical="top"/>
    </xf>
    <xf numFmtId="172" fontId="9" fillId="0" borderId="1" xfId="0" applyNumberFormat="1" applyFont="1" applyBorder="1" applyAlignment="1">
      <alignment horizontal="center" vertical="top"/>
    </xf>
    <xf numFmtId="172" fontId="9" fillId="0" borderId="1" xfId="0" quotePrefix="1" applyNumberFormat="1" applyFont="1" applyBorder="1" applyAlignment="1">
      <alignment horizontal="center" vertical="top" wrapText="1"/>
    </xf>
    <xf numFmtId="172" fontId="9" fillId="0" borderId="1" xfId="0" applyNumberFormat="1" applyFont="1" applyFill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0" fillId="0" borderId="1" xfId="0" applyFill="1" applyBorder="1" applyAlignment="1">
      <alignment horizontal="center" vertical="center"/>
    </xf>
    <xf numFmtId="0" fontId="8" fillId="0" borderId="1" xfId="0" quotePrefix="1" applyFont="1" applyFill="1" applyBorder="1" applyAlignment="1">
      <alignment horizontal="center" vertical="top" wrapText="1"/>
    </xf>
    <xf numFmtId="172" fontId="10" fillId="0" borderId="1" xfId="0" applyNumberFormat="1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top"/>
    </xf>
    <xf numFmtId="0" fontId="5" fillId="0" borderId="1" xfId="0" applyFont="1" applyFill="1" applyBorder="1" applyAlignment="1">
      <alignment horizontal="center" vertical="top"/>
    </xf>
    <xf numFmtId="0" fontId="11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/>
    </xf>
    <xf numFmtId="0" fontId="0" fillId="0" borderId="1" xfId="0" applyBorder="1"/>
    <xf numFmtId="11" fontId="9" fillId="0" borderId="1" xfId="0" applyNumberFormat="1" applyFont="1" applyBorder="1" applyAlignment="1">
      <alignment wrapText="1"/>
    </xf>
    <xf numFmtId="0" fontId="9" fillId="0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4" fontId="10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 applyAlignment="1">
      <alignment horizontal="center" vertical="top" shrinkToFit="1"/>
    </xf>
    <xf numFmtId="172" fontId="10" fillId="0" borderId="1" xfId="0" applyNumberFormat="1" applyFont="1" applyBorder="1" applyAlignment="1">
      <alignment horizontal="center" vertical="center"/>
    </xf>
    <xf numFmtId="172" fontId="9" fillId="0" borderId="1" xfId="0" applyNumberFormat="1" applyFont="1" applyBorder="1" applyAlignment="1">
      <alignment horizontal="center" vertical="top"/>
    </xf>
    <xf numFmtId="11" fontId="9" fillId="0" borderId="0" xfId="0" applyNumberFormat="1" applyFont="1" applyBorder="1" applyAlignment="1">
      <alignment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9" fillId="0" borderId="0" xfId="0" applyFont="1" applyFill="1" applyBorder="1" applyAlignment="1">
      <alignment horizontal="center" vertical="top"/>
    </xf>
    <xf numFmtId="172" fontId="9" fillId="0" borderId="0" xfId="0" applyNumberFormat="1" applyFont="1" applyBorder="1" applyAlignment="1">
      <alignment horizontal="center" vertical="top"/>
    </xf>
    <xf numFmtId="2" fontId="10" fillId="0" borderId="1" xfId="0" applyNumberFormat="1" applyFont="1" applyFill="1" applyBorder="1" applyAlignment="1">
      <alignment horizontal="center" vertical="top"/>
    </xf>
    <xf numFmtId="2" fontId="9" fillId="0" borderId="1" xfId="0" applyNumberFormat="1" applyFont="1" applyFill="1" applyBorder="1" applyAlignment="1">
      <alignment horizontal="center" vertical="top"/>
    </xf>
    <xf numFmtId="0" fontId="5" fillId="0" borderId="0" xfId="0" applyFont="1" applyFill="1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49" fontId="6" fillId="0" borderId="0" xfId="1" applyNumberFormat="1" applyFont="1" applyFill="1" applyAlignment="1">
      <alignment horizontal="center" wrapText="1"/>
    </xf>
    <xf numFmtId="49" fontId="2" fillId="0" borderId="0" xfId="1" applyNumberFormat="1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2"/>
  <sheetViews>
    <sheetView tabSelected="1" workbookViewId="0">
      <selection activeCell="G11" sqref="G11"/>
    </sheetView>
  </sheetViews>
  <sheetFormatPr defaultRowHeight="15"/>
  <cols>
    <col min="1" max="1" width="74.140625" customWidth="1"/>
    <col min="2" max="2" width="13.42578125" hidden="1" customWidth="1"/>
    <col min="3" max="3" width="13.28515625" hidden="1" customWidth="1"/>
    <col min="4" max="4" width="10.140625" hidden="1" customWidth="1"/>
    <col min="5" max="5" width="14.5703125" customWidth="1"/>
    <col min="6" max="6" width="13.140625" customWidth="1"/>
    <col min="7" max="7" width="14.140625" customWidth="1"/>
    <col min="8" max="8" width="14.85546875" customWidth="1"/>
  </cols>
  <sheetData>
    <row r="1" spans="1:8" ht="15.75">
      <c r="A1" s="37" t="s">
        <v>31</v>
      </c>
      <c r="B1" s="37"/>
      <c r="C1" s="37"/>
      <c r="D1" s="37"/>
      <c r="E1" s="37"/>
      <c r="F1" s="37"/>
      <c r="G1" s="37"/>
      <c r="H1" s="37"/>
    </row>
    <row r="2" spans="1:8" ht="15.75">
      <c r="A2" s="38" t="s">
        <v>18</v>
      </c>
      <c r="B2" s="38"/>
      <c r="C2" s="38"/>
      <c r="D2" s="38"/>
      <c r="E2" s="38"/>
      <c r="F2" s="38"/>
      <c r="G2" s="38"/>
      <c r="H2" s="38"/>
    </row>
    <row r="3" spans="1:8" ht="15.75">
      <c r="A3" s="38" t="s">
        <v>19</v>
      </c>
      <c r="B3" s="38"/>
      <c r="C3" s="38"/>
      <c r="D3" s="38"/>
      <c r="E3" s="38"/>
      <c r="F3" s="38"/>
      <c r="G3" s="38"/>
      <c r="H3" s="38"/>
    </row>
    <row r="4" spans="1:8" ht="15.75">
      <c r="A4" s="38" t="s">
        <v>33</v>
      </c>
      <c r="B4" s="38"/>
      <c r="C4" s="38"/>
      <c r="D4" s="38"/>
      <c r="E4" s="38"/>
      <c r="F4" s="38"/>
      <c r="G4" s="38"/>
      <c r="H4" s="38"/>
    </row>
    <row r="5" spans="1:8">
      <c r="B5" s="4"/>
    </row>
    <row r="6" spans="1:8" ht="18.75">
      <c r="A6" s="40" t="s">
        <v>1</v>
      </c>
      <c r="B6" s="40"/>
      <c r="C6" s="40"/>
      <c r="D6" s="40"/>
      <c r="E6" s="40"/>
      <c r="F6" s="40"/>
      <c r="G6" s="40"/>
      <c r="H6" s="40"/>
    </row>
    <row r="7" spans="1:8" ht="45.75" customHeight="1">
      <c r="A7" s="41" t="s">
        <v>32</v>
      </c>
      <c r="B7" s="41"/>
      <c r="C7" s="41"/>
      <c r="D7" s="41"/>
      <c r="E7" s="41"/>
      <c r="F7" s="41"/>
      <c r="G7" s="41"/>
      <c r="H7" s="41"/>
    </row>
    <row r="8" spans="1:8" ht="8.25" customHeight="1">
      <c r="A8" s="2"/>
      <c r="B8" s="3"/>
      <c r="C8" s="1"/>
    </row>
    <row r="9" spans="1:8" ht="81.75" customHeight="1">
      <c r="A9" s="5" t="s">
        <v>15</v>
      </c>
      <c r="B9" s="6" t="s">
        <v>2</v>
      </c>
      <c r="C9" s="7" t="s">
        <v>3</v>
      </c>
      <c r="D9" s="15" t="s">
        <v>20</v>
      </c>
      <c r="E9" s="6" t="s">
        <v>2</v>
      </c>
      <c r="F9" s="16" t="s">
        <v>3</v>
      </c>
      <c r="G9" s="25" t="s">
        <v>29</v>
      </c>
      <c r="H9" s="25" t="s">
        <v>30</v>
      </c>
    </row>
    <row r="10" spans="1:8" ht="20.25" customHeight="1">
      <c r="A10" s="9" t="s">
        <v>0</v>
      </c>
      <c r="B10" s="10">
        <f>SUM(B11:B24)</f>
        <v>93298.900000000009</v>
      </c>
      <c r="C10" s="10">
        <f>SUM(C11:C24)</f>
        <v>93298.900000000009</v>
      </c>
      <c r="D10" s="17">
        <f>SUM(D11:D26)</f>
        <v>3222.3999999999996</v>
      </c>
      <c r="E10" s="35">
        <f>SUM(E11:E28)</f>
        <v>317608.5</v>
      </c>
      <c r="F10" s="35">
        <f>SUM(F11:F28)</f>
        <v>303564.5</v>
      </c>
      <c r="G10" s="26">
        <f>SUM(G11:G28)</f>
        <v>313204.38999999996</v>
      </c>
      <c r="H10" s="28">
        <f>G10/E10*100</f>
        <v>98.613352602339035</v>
      </c>
    </row>
    <row r="11" spans="1:8" ht="77.25" customHeight="1">
      <c r="A11" s="8" t="s">
        <v>4</v>
      </c>
      <c r="B11" s="13">
        <v>525</v>
      </c>
      <c r="C11" s="13">
        <v>525</v>
      </c>
      <c r="D11" s="18"/>
      <c r="E11" s="36">
        <v>365</v>
      </c>
      <c r="F11" s="36">
        <v>365</v>
      </c>
      <c r="G11" s="27">
        <v>365</v>
      </c>
      <c r="H11" s="29">
        <f t="shared" ref="H11:H28" si="0">G11/E11*100</f>
        <v>100</v>
      </c>
    </row>
    <row r="12" spans="1:8" ht="56.25">
      <c r="A12" s="8" t="s">
        <v>5</v>
      </c>
      <c r="B12" s="12">
        <v>980</v>
      </c>
      <c r="C12" s="12">
        <v>980</v>
      </c>
      <c r="D12" s="19">
        <v>172</v>
      </c>
      <c r="E12" s="36">
        <f>2188+230</f>
        <v>2418</v>
      </c>
      <c r="F12" s="36">
        <f>2188+230</f>
        <v>2418</v>
      </c>
      <c r="G12" s="24">
        <v>2414.86</v>
      </c>
      <c r="H12" s="29">
        <f t="shared" si="0"/>
        <v>99.870140612076099</v>
      </c>
    </row>
    <row r="13" spans="1:8" ht="74.25" customHeight="1">
      <c r="A13" s="8" t="s">
        <v>6</v>
      </c>
      <c r="B13" s="11">
        <v>2204.8000000000002</v>
      </c>
      <c r="C13" s="11">
        <v>2204.8000000000002</v>
      </c>
      <c r="D13" s="18"/>
      <c r="E13" s="36">
        <f>201+150</f>
        <v>351</v>
      </c>
      <c r="F13" s="36">
        <f>201+150</f>
        <v>351</v>
      </c>
      <c r="G13" s="27">
        <v>200.52</v>
      </c>
      <c r="H13" s="29">
        <f t="shared" si="0"/>
        <v>57.128205128205131</v>
      </c>
    </row>
    <row r="14" spans="1:8" ht="56.25">
      <c r="A14" s="8" t="s">
        <v>26</v>
      </c>
      <c r="B14" s="11">
        <v>2600</v>
      </c>
      <c r="C14" s="11">
        <v>2600</v>
      </c>
      <c r="D14" s="18"/>
      <c r="E14" s="36">
        <v>1450</v>
      </c>
      <c r="F14" s="36">
        <v>1450</v>
      </c>
      <c r="G14" s="27">
        <v>1444.61</v>
      </c>
      <c r="H14" s="29">
        <f t="shared" si="0"/>
        <v>99.628275862068961</v>
      </c>
    </row>
    <row r="15" spans="1:8" ht="74.25" customHeight="1">
      <c r="A15" s="8" t="s">
        <v>14</v>
      </c>
      <c r="B15" s="11">
        <v>537.70000000000005</v>
      </c>
      <c r="C15" s="11">
        <v>537.70000000000005</v>
      </c>
      <c r="D15" s="19">
        <v>100</v>
      </c>
      <c r="E15" s="36">
        <v>695</v>
      </c>
      <c r="F15" s="36">
        <v>695</v>
      </c>
      <c r="G15" s="27">
        <v>694.35</v>
      </c>
      <c r="H15" s="29">
        <f t="shared" si="0"/>
        <v>99.906474820143885</v>
      </c>
    </row>
    <row r="16" spans="1:8" ht="56.25">
      <c r="A16" s="8" t="s">
        <v>7</v>
      </c>
      <c r="B16" s="11">
        <v>920</v>
      </c>
      <c r="C16" s="11">
        <v>920</v>
      </c>
      <c r="D16" s="18"/>
      <c r="E16" s="36">
        <v>1403</v>
      </c>
      <c r="F16" s="36">
        <v>1403</v>
      </c>
      <c r="G16" s="27">
        <v>1208.0999999999999</v>
      </c>
      <c r="H16" s="29">
        <f t="shared" si="0"/>
        <v>86.108339272986456</v>
      </c>
    </row>
    <row r="17" spans="1:8" ht="75">
      <c r="A17" s="8" t="s">
        <v>25</v>
      </c>
      <c r="B17" s="13">
        <v>29767.599999999999</v>
      </c>
      <c r="C17" s="13">
        <v>29767.599999999999</v>
      </c>
      <c r="D17" s="18"/>
      <c r="E17" s="36">
        <f>29346.4+131.6</f>
        <v>29478</v>
      </c>
      <c r="F17" s="36">
        <f>29346.4+131.6</f>
        <v>29478</v>
      </c>
      <c r="G17" s="24">
        <v>29132.61</v>
      </c>
      <c r="H17" s="29">
        <f t="shared" si="0"/>
        <v>98.828312639934865</v>
      </c>
    </row>
    <row r="18" spans="1:8" ht="75">
      <c r="A18" s="8" t="s">
        <v>8</v>
      </c>
      <c r="B18" s="11">
        <v>20754.599999999999</v>
      </c>
      <c r="C18" s="11">
        <v>20754.599999999999</v>
      </c>
      <c r="D18" s="19">
        <v>5482.4</v>
      </c>
      <c r="E18" s="36">
        <v>115087.2</v>
      </c>
      <c r="F18" s="36">
        <v>115087.2</v>
      </c>
      <c r="G18" s="24">
        <v>114552.95</v>
      </c>
      <c r="H18" s="29">
        <f t="shared" si="0"/>
        <v>99.535786777330586</v>
      </c>
    </row>
    <row r="19" spans="1:8" ht="114" customHeight="1">
      <c r="A19" s="8" t="s">
        <v>9</v>
      </c>
      <c r="B19" s="11">
        <v>891</v>
      </c>
      <c r="C19" s="11">
        <v>891</v>
      </c>
      <c r="D19" s="18"/>
      <c r="E19" s="36">
        <f>2341.1-1410.5</f>
        <v>930.59999999999991</v>
      </c>
      <c r="F19" s="36">
        <f>2341.1-1410.5</f>
        <v>930.59999999999991</v>
      </c>
      <c r="G19" s="24">
        <v>901.53</v>
      </c>
      <c r="H19" s="29">
        <f t="shared" si="0"/>
        <v>96.876208897485512</v>
      </c>
    </row>
    <row r="20" spans="1:8" ht="75">
      <c r="A20" s="8" t="s">
        <v>10</v>
      </c>
      <c r="B20" s="13">
        <v>8901.1</v>
      </c>
      <c r="C20" s="13">
        <v>8901.1</v>
      </c>
      <c r="D20" s="18"/>
      <c r="E20" s="36">
        <f>105072.2-875.7-19.6</f>
        <v>104176.9</v>
      </c>
      <c r="F20" s="36">
        <f>105072.2-875.7-19.6</f>
        <v>104176.9</v>
      </c>
      <c r="G20" s="24">
        <v>104051.47</v>
      </c>
      <c r="H20" s="29">
        <f t="shared" si="0"/>
        <v>99.879599028191478</v>
      </c>
    </row>
    <row r="21" spans="1:8" ht="75">
      <c r="A21" s="8" t="s">
        <v>11</v>
      </c>
      <c r="B21" s="13">
        <v>7058.1</v>
      </c>
      <c r="C21" s="13">
        <v>7058.1</v>
      </c>
      <c r="D21" s="19">
        <v>2301.9</v>
      </c>
      <c r="E21" s="36">
        <f>16407.3+39.1-1071</f>
        <v>15375.399999999998</v>
      </c>
      <c r="F21" s="36">
        <f>16407.3+39.1-1071</f>
        <v>15375.399999999998</v>
      </c>
      <c r="G21" s="27">
        <v>12910.82</v>
      </c>
      <c r="H21" s="29">
        <f t="shared" si="0"/>
        <v>83.970628406415443</v>
      </c>
    </row>
    <row r="22" spans="1:8" ht="75">
      <c r="A22" s="8" t="s">
        <v>12</v>
      </c>
      <c r="B22" s="13">
        <v>10071.9</v>
      </c>
      <c r="C22" s="13">
        <v>10071.9</v>
      </c>
      <c r="D22" s="19">
        <v>266.10000000000002</v>
      </c>
      <c r="E22" s="36">
        <f>8805.4+2000</f>
        <v>10805.4</v>
      </c>
      <c r="F22" s="36">
        <f>8805.4+2000</f>
        <v>10805.4</v>
      </c>
      <c r="G22" s="24">
        <v>10796.81</v>
      </c>
      <c r="H22" s="29">
        <f t="shared" si="0"/>
        <v>99.920502711607156</v>
      </c>
    </row>
    <row r="23" spans="1:8" ht="75">
      <c r="A23" s="8" t="s">
        <v>13</v>
      </c>
      <c r="B23" s="11">
        <v>5300</v>
      </c>
      <c r="C23" s="11">
        <v>5300</v>
      </c>
      <c r="D23" s="19">
        <v>-5100</v>
      </c>
      <c r="E23" s="36">
        <f>9090.1-4600</f>
        <v>4490.1000000000004</v>
      </c>
      <c r="F23" s="36">
        <f>9090.1-4600</f>
        <v>4490.1000000000004</v>
      </c>
      <c r="G23" s="24">
        <v>4032.17</v>
      </c>
      <c r="H23" s="29">
        <f t="shared" si="0"/>
        <v>89.801340727378005</v>
      </c>
    </row>
    <row r="24" spans="1:8" ht="56.25">
      <c r="A24" s="8" t="s">
        <v>24</v>
      </c>
      <c r="B24" s="13">
        <v>2787.1</v>
      </c>
      <c r="C24" s="13">
        <v>2787.1</v>
      </c>
      <c r="D24" s="18"/>
      <c r="E24" s="36">
        <f>2850.8-334</f>
        <v>2516.8000000000002</v>
      </c>
      <c r="F24" s="36">
        <f>2850.8-334</f>
        <v>2516.8000000000002</v>
      </c>
      <c r="G24" s="24">
        <v>2453.96</v>
      </c>
      <c r="H24" s="29">
        <f t="shared" si="0"/>
        <v>97.50317863954227</v>
      </c>
    </row>
    <row r="25" spans="1:8" ht="56.25">
      <c r="A25" s="8" t="s">
        <v>22</v>
      </c>
      <c r="B25" s="14"/>
      <c r="C25" s="14"/>
      <c r="D25" s="20"/>
      <c r="E25" s="36">
        <v>4786.3</v>
      </c>
      <c r="F25" s="36">
        <v>4786.3</v>
      </c>
      <c r="G25" s="24">
        <v>4775.1099999999997</v>
      </c>
      <c r="H25" s="29">
        <f t="shared" si="0"/>
        <v>99.766207717861391</v>
      </c>
    </row>
    <row r="26" spans="1:8" ht="75">
      <c r="A26" s="8" t="s">
        <v>23</v>
      </c>
      <c r="B26" s="14"/>
      <c r="C26" s="14"/>
      <c r="D26" s="20"/>
      <c r="E26" s="36">
        <v>636</v>
      </c>
      <c r="F26" s="36">
        <v>636</v>
      </c>
      <c r="G26" s="24">
        <v>625.91999999999996</v>
      </c>
      <c r="H26" s="29">
        <f t="shared" si="0"/>
        <v>98.415094339622627</v>
      </c>
    </row>
    <row r="27" spans="1:8" ht="78" customHeight="1">
      <c r="A27" s="8" t="s">
        <v>27</v>
      </c>
      <c r="B27" s="14"/>
      <c r="C27" s="14"/>
      <c r="D27" s="20"/>
      <c r="E27" s="36">
        <f>14700-656</f>
        <v>14044</v>
      </c>
      <c r="F27" s="36">
        <v>0</v>
      </c>
      <c r="G27" s="24">
        <v>14043.88</v>
      </c>
      <c r="H27" s="29">
        <f t="shared" si="0"/>
        <v>99.999145542580465</v>
      </c>
    </row>
    <row r="28" spans="1:8" ht="93.75">
      <c r="A28" s="23" t="s">
        <v>28</v>
      </c>
      <c r="B28" s="21"/>
      <c r="C28" s="22"/>
      <c r="D28" s="22"/>
      <c r="E28" s="36">
        <f>8849.1-249.3</f>
        <v>8599.8000000000011</v>
      </c>
      <c r="F28" s="36">
        <f>8849.1-249.3</f>
        <v>8599.8000000000011</v>
      </c>
      <c r="G28" s="24">
        <v>8599.7199999999993</v>
      </c>
      <c r="H28" s="29">
        <f t="shared" si="0"/>
        <v>99.999069745808029</v>
      </c>
    </row>
    <row r="29" spans="1:8" ht="18.75">
      <c r="A29" s="30"/>
      <c r="B29" s="31"/>
      <c r="C29" s="32"/>
      <c r="D29" s="32"/>
      <c r="E29" s="33"/>
      <c r="F29" s="33"/>
      <c r="G29" s="33"/>
      <c r="H29" s="34"/>
    </row>
    <row r="30" spans="1:8" ht="18.75">
      <c r="A30" s="39" t="s">
        <v>16</v>
      </c>
      <c r="B30" s="39"/>
      <c r="C30" s="4"/>
    </row>
    <row r="31" spans="1:8" ht="18.75">
      <c r="A31" s="39" t="s">
        <v>17</v>
      </c>
      <c r="B31" s="39"/>
    </row>
    <row r="32" spans="1:8" ht="18.75">
      <c r="A32" s="39" t="s">
        <v>21</v>
      </c>
      <c r="B32" s="39"/>
    </row>
  </sheetData>
  <mergeCells count="9">
    <mergeCell ref="A1:H1"/>
    <mergeCell ref="A2:H2"/>
    <mergeCell ref="A3:H3"/>
    <mergeCell ref="A4:H4"/>
    <mergeCell ref="A32:B32"/>
    <mergeCell ref="A30:B30"/>
    <mergeCell ref="A31:B31"/>
    <mergeCell ref="A6:H6"/>
    <mergeCell ref="A7:H7"/>
  </mergeCells>
  <phoneticPr fontId="4" type="noConversion"/>
  <pageMargins left="0.9055118110236221" right="0.51181102362204722" top="0.39370078740157483" bottom="0.35433070866141736" header="0" footer="0"/>
  <pageSetup paperSize="9" scale="66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2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UltraSonic</dc:creator>
  <cp:lastModifiedBy>Жанна М. Рязанцева</cp:lastModifiedBy>
  <cp:lastPrinted>2013-04-08T05:21:51Z</cp:lastPrinted>
  <dcterms:created xsi:type="dcterms:W3CDTF">2010-08-31T05:19:25Z</dcterms:created>
  <dcterms:modified xsi:type="dcterms:W3CDTF">2023-10-10T05:43:23Z</dcterms:modified>
</cp:coreProperties>
</file>